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style7.xml" ContentType="application/vnd.ms-office.chartstyle+xml"/>
  <Override PartName="/xl/charts/colors7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6940" windowHeight="19300"/>
  </bookViews>
  <sheets>
    <sheet name="Sections 1.4 &amp; 1.5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1" l="1"/>
  <c r="E158" i="1"/>
  <c r="D158" i="1"/>
  <c r="C158" i="1"/>
  <c r="B158" i="1"/>
  <c r="F157" i="1"/>
  <c r="E157" i="1"/>
  <c r="D157" i="1"/>
  <c r="D159" i="1"/>
  <c r="C157" i="1"/>
  <c r="B157" i="1"/>
  <c r="B15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B141" i="1"/>
  <c r="B140" i="1"/>
  <c r="H120" i="1"/>
  <c r="I120" i="1"/>
  <c r="C120" i="1"/>
  <c r="D120" i="1"/>
  <c r="E120" i="1"/>
  <c r="F120" i="1"/>
  <c r="G120" i="1"/>
  <c r="B120" i="1"/>
  <c r="J100" i="1"/>
  <c r="I100" i="1"/>
  <c r="C100" i="1"/>
  <c r="D100" i="1"/>
  <c r="E100" i="1"/>
  <c r="F100" i="1"/>
  <c r="G100" i="1"/>
  <c r="H100" i="1"/>
  <c r="B100" i="1"/>
  <c r="G77" i="1"/>
  <c r="G75" i="1"/>
  <c r="G73" i="1"/>
  <c r="C77" i="1"/>
  <c r="D77" i="1"/>
  <c r="E77" i="1"/>
  <c r="F77" i="1"/>
  <c r="B77" i="1"/>
  <c r="C75" i="1"/>
  <c r="D75" i="1"/>
  <c r="E75" i="1"/>
  <c r="F75" i="1"/>
  <c r="B75" i="1"/>
  <c r="C73" i="1"/>
  <c r="D73" i="1"/>
  <c r="E73" i="1"/>
  <c r="F73" i="1"/>
  <c r="B73" i="1"/>
  <c r="C54" i="1"/>
  <c r="C55" i="1"/>
  <c r="D54" i="1"/>
  <c r="D55" i="1"/>
  <c r="E54" i="1"/>
  <c r="E55" i="1"/>
  <c r="F54" i="1"/>
  <c r="F55" i="1"/>
  <c r="G54" i="1"/>
  <c r="G55" i="1"/>
  <c r="H54" i="1"/>
  <c r="H55" i="1"/>
  <c r="I54" i="1"/>
  <c r="I55" i="1"/>
  <c r="J54" i="1"/>
  <c r="J55" i="1"/>
  <c r="K54" i="1"/>
  <c r="K55" i="1"/>
  <c r="L54" i="1"/>
  <c r="L55" i="1"/>
  <c r="M54" i="1"/>
  <c r="M55" i="1"/>
  <c r="B54" i="1"/>
  <c r="B55" i="1"/>
  <c r="G21" i="1"/>
  <c r="H21" i="1"/>
  <c r="I21" i="1"/>
  <c r="J21" i="1"/>
  <c r="C21" i="1"/>
  <c r="D21" i="1"/>
  <c r="E21" i="1"/>
  <c r="F21" i="1"/>
  <c r="B21" i="1"/>
  <c r="B17" i="1"/>
  <c r="B16" i="1"/>
  <c r="F159" i="1"/>
  <c r="E159" i="1"/>
  <c r="C159" i="1"/>
</calcChain>
</file>

<file path=xl/sharedStrings.xml><?xml version="1.0" encoding="utf-8"?>
<sst xmlns="http://schemas.openxmlformats.org/spreadsheetml/2006/main" count="92" uniqueCount="66">
  <si>
    <t>x=</t>
  </si>
  <si>
    <t>y=</t>
  </si>
  <si>
    <t>1.3 #5</t>
  </si>
  <si>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</si>
  <si>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</si>
  <si>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</si>
  <si>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</si>
  <si>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</si>
  <si>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</si>
  <si>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</si>
  <si>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</si>
  <si>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</si>
  <si>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</si>
  <si>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</si>
  <si>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</si>
  <si>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</si>
  <si>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Elec. Bill</t>
  </si>
  <si>
    <t>Pred. Bill</t>
  </si>
  <si>
    <t xml:space="preserve">x = </t>
  </si>
  <si>
    <t>Error</t>
  </si>
  <si>
    <t>1.4 #2</t>
  </si>
  <si>
    <t>x =</t>
  </si>
  <si>
    <t xml:space="preserve">y1 = </t>
  </si>
  <si>
    <t xml:space="preserve">y2 = </t>
  </si>
  <si>
    <t xml:space="preserve">y3 = </t>
  </si>
  <si>
    <t>y1-pred</t>
  </si>
  <si>
    <t>y2-pred</t>
  </si>
  <si>
    <t>y3-pred</t>
  </si>
  <si>
    <t>y1 =</t>
  </si>
  <si>
    <t>y2 =</t>
  </si>
  <si>
    <t xml:space="preserve">  =C132^3/10*EXP(-(C132^2)/10)</t>
  </si>
  <si>
    <t xml:space="preserve">  =(1/3)*G131^(1/3)</t>
  </si>
  <si>
    <t xml:space="preserve">y1-y2 = </t>
  </si>
  <si>
    <t>Points of intersection…</t>
  </si>
  <si>
    <t>(x,y) = (-5.965, -0.605), (-1.766, -0.403), (0,0), (1.766,0.403), (5.965, 0.605)</t>
  </si>
  <si>
    <t>Examples from 07-01-2015 (Trendlines and Goalseek - Sections 1.4 &amp; 1.5)</t>
  </si>
  <si>
    <t>Example:</t>
  </si>
  <si>
    <t>"Fast copy" numbers 1 to 100 and then compute their average and then the average of just the multiples of 5. [Practice fast copy and selecting data.]</t>
  </si>
  <si>
    <t xml:space="preserve">  =AVERAGE(B5:K14)</t>
  </si>
  <si>
    <r>
      <t xml:space="preserve"> =AVERAGE(</t>
    </r>
    <r>
      <rPr>
        <sz val="11"/>
        <color indexed="205"/>
        <rFont val="Calibri"/>
        <family val="2"/>
      </rPr>
      <t>F5:F14</t>
    </r>
    <r>
      <rPr>
        <sz val="11"/>
        <color theme="1"/>
        <rFont val="Calibri"/>
        <family val="2"/>
        <scheme val="minor"/>
      </rPr>
      <t>,</t>
    </r>
    <r>
      <rPr>
        <sz val="11"/>
        <color indexed="206"/>
        <rFont val="Calibri"/>
        <family val="2"/>
      </rPr>
      <t>K5:K14</t>
    </r>
    <r>
      <rPr>
        <sz val="11"/>
        <color theme="1"/>
        <rFont val="Calibri"/>
        <family val="2"/>
        <scheme val="minor"/>
      </rPr>
      <t>)</t>
    </r>
  </si>
  <si>
    <t>&lt;--- The average of 1,2,…,100</t>
  </si>
  <si>
    <t>&lt;--- The average of 5,10,…,100</t>
  </si>
  <si>
    <t>A piecewise defined function -- using "IF". Here y = x for x &lt;= 0 and x^2 for x &gt; 0.</t>
  </si>
  <si>
    <t>&lt;---  Select the data above and insert a scatter plot with lines and markers.</t>
  </si>
  <si>
    <t>Model the following electric bill data. This comes from a homeowner in Florida.</t>
  </si>
  <si>
    <t>&lt;--- Insert a scatter plot. Notice that this would have a better look if we relocate May - August.</t>
  </si>
  <si>
    <t>&lt;--- This data has a nice clear quadratic (polynomial order 2) trend. [High in  summer / Lower in winter.]</t>
  </si>
  <si>
    <t>&lt;--- Right click and choose "Add Trendline". Then choose polynomial order 2. Check the boxes to display the formula and R^2 value.</t>
  </si>
  <si>
    <t>&lt;--- R^2 is close to 1 because the trendline so closely matches our data.</t>
  </si>
  <si>
    <t>&lt;--- Insert a line to give numeric values for the inputs (the graph is using the line above as inputs and interprets Sept = 1, Oct = 2, etc).</t>
  </si>
  <si>
    <t>&lt;--- Copy/paste the formula from the graph. Then "fix" it so that it has cell references.</t>
  </si>
  <si>
    <t>&lt;--- The differences between the actual bills and our model are pretty small….good model!</t>
  </si>
  <si>
    <t>x, y1, y2, and y3 are some given random data. We need to model the data and then use our models to make a prediction when x = 18.</t>
  </si>
  <si>
    <t>&lt;--- Highlight the data and insert a scatter plot. Then select each data series in turn, right click, add trendline. Check the box so the formula shows.</t>
  </si>
  <si>
    <t>&lt;--- y1 is clearly quadratic. y2 is clearly cubic (polynomial order 3), y3 fits with several models. I chose "logarithmic" for y3, but linear and a few others are good as well.</t>
  </si>
  <si>
    <t>&lt;--- punch in the trendline formula. Don't forget to use row 71 ("x =") as your inputs.</t>
  </si>
  <si>
    <t>Plot y = x^2 and use goalseek to find where y = 9 (obviously the solutions are x = -3 and 3).</t>
  </si>
  <si>
    <t xml:space="preserve">&lt;--- Select the output cell (in row 100), choose data/what-if analysis/goalseek, then "set I100 to value 9 by changing I99". </t>
  </si>
  <si>
    <t>To find the second solution use an initial guess of x = 2.</t>
  </si>
  <si>
    <t>Where does our quadratic model from a couple of examples ago hit zero?</t>
  </si>
  <si>
    <t>&lt;--- Two solutions. Goal seek to 0. Use initial guesses of 0 and 13.</t>
  </si>
  <si>
    <t>Find where the following graphs cross. To find crossing points compute y1 and y2 then compute y1 - y2 and seek 0 (y1-y2=0 means y1=y2).</t>
  </si>
  <si>
    <t>&lt;--- The graphs indicate 5 solutions. Use initial guesses of -7, -2, 0, 2, and 7.</t>
  </si>
  <si>
    <t xml:space="preserve">&lt;--- Goal seek this to be 0. </t>
  </si>
  <si>
    <t>&lt;--- points of intersection are POINTS -- give both coordinates!</t>
  </si>
  <si>
    <t>If we did our work right y1=y2, so choose either one for the second coordiate.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</si>
</sst>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205"/>
      <name val="Calibri"/>
      <family val="2"/>
    </font>
    <font>
      <sz val="11"/>
      <color indexed="20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1.5'!$A$21</c:f>
              <c:strCache>
                <c:ptCount val="1"/>
                <c:pt idx="0">
                  <c:v>y=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'Sections 1.4 &amp; 1.5'!$B$20:$J$20</c:f>
              <c:numCache>
                <c:formatCode>General</c:formatCode>
                <c:ptCount val="9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0.5</c:v>
                </c:pt>
                <c:pt idx="6">
                  <c:v>1.0</c:v>
                </c:pt>
                <c:pt idx="7">
                  <c:v>1.5</c:v>
                </c:pt>
                <c:pt idx="8">
                  <c:v>2.0</c:v>
                </c:pt>
              </c:numCache>
            </c:numRef>
          </c:xVal>
          <c:yVal>
            <c:numRef>
              <c:f>'Sections 1.4 &amp; 1.5'!$B$21:$J$21</c:f>
              <c:numCache>
                <c:formatCode>General</c:formatCode>
                <c:ptCount val="9"/>
                <c:pt idx="0">
                  <c:v>-2.0</c:v>
                </c:pt>
                <c:pt idx="1">
                  <c:v>-1.5</c:v>
                </c:pt>
                <c:pt idx="2">
                  <c:v>-1.0</c:v>
                </c:pt>
                <c:pt idx="3">
                  <c:v>-0.5</c:v>
                </c:pt>
                <c:pt idx="4">
                  <c:v>0.0</c:v>
                </c:pt>
                <c:pt idx="5">
                  <c:v>0.25</c:v>
                </c:pt>
                <c:pt idx="6">
                  <c:v>1.0</c:v>
                </c:pt>
                <c:pt idx="7">
                  <c:v>2.25</c:v>
                </c:pt>
                <c:pt idx="8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184200"/>
        <c:axId val="2101190008"/>
      </c:scatterChart>
      <c:valAx>
        <c:axId val="2101184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190008"/>
        <c:crosses val="autoZero"/>
        <c:crossBetween val="midCat"/>
      </c:valAx>
      <c:valAx>
        <c:axId val="210119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184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626333100767"/>
          <c:y val="0.0387722132471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1.5'!$A$38</c:f>
              <c:strCache>
                <c:ptCount val="1"/>
                <c:pt idx="0">
                  <c:v>Elec. Bill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'Sections 1.4 &amp; 1.5'!$B$37:$M$37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xVal>
          <c:yVal>
            <c:numRef>
              <c:f>'Sections 1.4 &amp; 1.5'!$B$38:$M$38</c:f>
              <c:numCache>
                <c:formatCode>"$"#,##0.00</c:formatCode>
                <c:ptCount val="12"/>
                <c:pt idx="0">
                  <c:v>180.21</c:v>
                </c:pt>
                <c:pt idx="1">
                  <c:v>192.26</c:v>
                </c:pt>
                <c:pt idx="2">
                  <c:v>223.32</c:v>
                </c:pt>
                <c:pt idx="3">
                  <c:v>254.14</c:v>
                </c:pt>
                <c:pt idx="4">
                  <c:v>217.8</c:v>
                </c:pt>
                <c:pt idx="5">
                  <c:v>198.31</c:v>
                </c:pt>
                <c:pt idx="6">
                  <c:v>165.78</c:v>
                </c:pt>
                <c:pt idx="7">
                  <c:v>158.62</c:v>
                </c:pt>
                <c:pt idx="8">
                  <c:v>149.38</c:v>
                </c:pt>
                <c:pt idx="9">
                  <c:v>156.57</c:v>
                </c:pt>
                <c:pt idx="10">
                  <c:v>162.5</c:v>
                </c:pt>
                <c:pt idx="11">
                  <c:v>171.23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264488"/>
        <c:axId val="2101270264"/>
      </c:scatterChart>
      <c:valAx>
        <c:axId val="2101264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270264"/>
        <c:crosses val="autoZero"/>
        <c:crossBetween val="midCat"/>
      </c:valAx>
      <c:valAx>
        <c:axId val="210127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264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100641831536"/>
          <c:y val="0.039538714991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1.5'!$A$53</c:f>
              <c:strCache>
                <c:ptCount val="1"/>
                <c:pt idx="0">
                  <c:v>Elec. Bill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96527757559717"/>
                  <c:y val="-0.2510049423393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'Sections 1.4 &amp; 1.5'!$B$51:$M$51</c:f>
              <c:strCache>
                <c:ptCount val="12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</c:strCache>
            </c:strRef>
          </c:xVal>
          <c:yVal>
            <c:numRef>
              <c:f>'Sections 1.4 &amp; 1.5'!$B$53:$M$53</c:f>
              <c:numCache>
                <c:formatCode>"$"#,##0.00</c:formatCode>
                <c:ptCount val="12"/>
                <c:pt idx="0">
                  <c:v>217.8</c:v>
                </c:pt>
                <c:pt idx="1">
                  <c:v>198.31</c:v>
                </c:pt>
                <c:pt idx="2">
                  <c:v>165.78</c:v>
                </c:pt>
                <c:pt idx="3">
                  <c:v>158.62</c:v>
                </c:pt>
                <c:pt idx="4">
                  <c:v>149.38</c:v>
                </c:pt>
                <c:pt idx="5">
                  <c:v>156.57</c:v>
                </c:pt>
                <c:pt idx="6">
                  <c:v>162.5</c:v>
                </c:pt>
                <c:pt idx="7">
                  <c:v>171.23</c:v>
                </c:pt>
                <c:pt idx="8">
                  <c:v>180.21</c:v>
                </c:pt>
                <c:pt idx="9">
                  <c:v>192.26</c:v>
                </c:pt>
                <c:pt idx="10">
                  <c:v>223.32</c:v>
                </c:pt>
                <c:pt idx="11">
                  <c:v>254.14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309704"/>
        <c:axId val="2101313416"/>
      </c:scatterChart>
      <c:valAx>
        <c:axId val="2101309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313416"/>
        <c:crosses val="autoZero"/>
        <c:crossBetween val="midCat"/>
      </c:valAx>
      <c:valAx>
        <c:axId val="210131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309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1.5'!$A$72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00850612423447069"/>
                  <c:y val="0.3322105570137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'Sections 1.4 &amp; 1.5'!$B$71:$F$71</c:f>
              <c:numCache>
                <c:formatCode>General</c:formatCode>
                <c:ptCount val="5"/>
                <c:pt idx="0">
                  <c:v>3.0</c:v>
                </c:pt>
                <c:pt idx="1">
                  <c:v>6.0</c:v>
                </c:pt>
                <c:pt idx="2">
                  <c:v>9.0</c:v>
                </c:pt>
                <c:pt idx="3">
                  <c:v>12.0</c:v>
                </c:pt>
                <c:pt idx="4">
                  <c:v>15.0</c:v>
                </c:pt>
              </c:numCache>
            </c:numRef>
          </c:xVal>
          <c:yVal>
            <c:numRef>
              <c:f>'Sections 1.4 &amp; 1.5'!$B$72:$F$72</c:f>
              <c:numCache>
                <c:formatCode>General</c:formatCode>
                <c:ptCount val="5"/>
                <c:pt idx="0">
                  <c:v>-40.0</c:v>
                </c:pt>
                <c:pt idx="1">
                  <c:v>-52.0</c:v>
                </c:pt>
                <c:pt idx="2">
                  <c:v>-39.0</c:v>
                </c:pt>
                <c:pt idx="3">
                  <c:v>-19.0</c:v>
                </c:pt>
                <c:pt idx="4">
                  <c:v>22.0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'Sections 1.4 &amp; 1.5'!$A$74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034423009623797"/>
                  <c:y val="-0.2633100029163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'Sections 1.4 &amp; 1.5'!$B$71:$F$71</c:f>
              <c:numCache>
                <c:formatCode>General</c:formatCode>
                <c:ptCount val="5"/>
                <c:pt idx="0">
                  <c:v>3.0</c:v>
                </c:pt>
                <c:pt idx="1">
                  <c:v>6.0</c:v>
                </c:pt>
                <c:pt idx="2">
                  <c:v>9.0</c:v>
                </c:pt>
                <c:pt idx="3">
                  <c:v>12.0</c:v>
                </c:pt>
                <c:pt idx="4">
                  <c:v>15.0</c:v>
                </c:pt>
              </c:numCache>
            </c:numRef>
          </c:xVal>
          <c:yVal>
            <c:numRef>
              <c:f>'Sections 1.4 &amp; 1.5'!$B$74:$F$74</c:f>
              <c:numCache>
                <c:formatCode>General</c:formatCode>
                <c:ptCount val="5"/>
                <c:pt idx="0">
                  <c:v>48.0</c:v>
                </c:pt>
                <c:pt idx="1">
                  <c:v>5.0</c:v>
                </c:pt>
                <c:pt idx="2">
                  <c:v>22.0</c:v>
                </c:pt>
                <c:pt idx="3">
                  <c:v>55.0</c:v>
                </c:pt>
                <c:pt idx="4">
                  <c:v>10.0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'Sections 1.4 &amp; 1.5'!$A$76</c:f>
              <c:strCache>
                <c:ptCount val="1"/>
                <c:pt idx="0">
                  <c:v>y3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0.0622160979877515"/>
                  <c:y val="0.06358267716535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'Sections 1.4 &amp; 1.5'!$B$71:$F$71</c:f>
              <c:numCache>
                <c:formatCode>General</c:formatCode>
                <c:ptCount val="5"/>
                <c:pt idx="0">
                  <c:v>3.0</c:v>
                </c:pt>
                <c:pt idx="1">
                  <c:v>6.0</c:v>
                </c:pt>
                <c:pt idx="2">
                  <c:v>9.0</c:v>
                </c:pt>
                <c:pt idx="3">
                  <c:v>12.0</c:v>
                </c:pt>
                <c:pt idx="4">
                  <c:v>15.0</c:v>
                </c:pt>
              </c:numCache>
            </c:numRef>
          </c:xVal>
          <c:yVal>
            <c:numRef>
              <c:f>'Sections 1.4 &amp; 1.5'!$B$76:$F$76</c:f>
              <c:numCache>
                <c:formatCode>General</c:formatCode>
                <c:ptCount val="5"/>
                <c:pt idx="0">
                  <c:v>5.0</c:v>
                </c:pt>
                <c:pt idx="1">
                  <c:v>12.0</c:v>
                </c:pt>
                <c:pt idx="2">
                  <c:v>18.0</c:v>
                </c:pt>
                <c:pt idx="3">
                  <c:v>22.0</c:v>
                </c:pt>
                <c:pt idx="4">
                  <c:v>23.0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313048"/>
        <c:axId val="2100309192"/>
      </c:scatterChart>
      <c:valAx>
        <c:axId val="210031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309192"/>
        <c:crosses val="autoZero"/>
        <c:crossBetween val="midCat"/>
      </c:valAx>
      <c:valAx>
        <c:axId val="210030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313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1.5'!$A$100</c:f>
              <c:strCache>
                <c:ptCount val="1"/>
                <c:pt idx="0">
                  <c:v>y=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'Sections 1.4 &amp; 1.5'!$B$99:$H$99</c:f>
              <c:numCache>
                <c:formatCode>General</c:formatCode>
                <c:ptCount val="7"/>
                <c:pt idx="0">
                  <c:v>-3.0</c:v>
                </c:pt>
                <c:pt idx="1">
                  <c:v>-2.0</c:v>
                </c:pt>
                <c:pt idx="2">
                  <c:v>-1.0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</c:numCache>
            </c:numRef>
          </c:xVal>
          <c:yVal>
            <c:numRef>
              <c:f>'Sections 1.4 &amp; 1.5'!$B$100:$H$100</c:f>
              <c:numCache>
                <c:formatCode>General</c:formatCode>
                <c:ptCount val="7"/>
                <c:pt idx="0">
                  <c:v>9.0</c:v>
                </c:pt>
                <c:pt idx="1">
                  <c:v>4.0</c:v>
                </c:pt>
                <c:pt idx="2">
                  <c:v>1.0</c:v>
                </c:pt>
                <c:pt idx="3">
                  <c:v>0.0</c:v>
                </c:pt>
                <c:pt idx="4">
                  <c:v>1.0</c:v>
                </c:pt>
                <c:pt idx="5">
                  <c:v>4.0</c:v>
                </c:pt>
                <c:pt idx="6">
                  <c:v>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420616"/>
        <c:axId val="2101426296"/>
      </c:scatterChart>
      <c:valAx>
        <c:axId val="210142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26296"/>
        <c:crosses val="autoZero"/>
        <c:crossBetween val="midCat"/>
      </c:valAx>
      <c:valAx>
        <c:axId val="210142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20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1.5'!$A$120</c:f>
              <c:strCache>
                <c:ptCount val="1"/>
                <c:pt idx="0">
                  <c:v>y=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'Sections 1.4 &amp; 1.5'!$B$119:$G$119</c:f>
              <c:numCache>
                <c:formatCode>General</c:formatCode>
                <c:ptCount val="6"/>
                <c:pt idx="0">
                  <c:v>0.0</c:v>
                </c:pt>
                <c:pt idx="1">
                  <c:v>3.0</c:v>
                </c:pt>
                <c:pt idx="2">
                  <c:v>6.0</c:v>
                </c:pt>
                <c:pt idx="3">
                  <c:v>9.0</c:v>
                </c:pt>
                <c:pt idx="4">
                  <c:v>12.0</c:v>
                </c:pt>
                <c:pt idx="5">
                  <c:v>15.0</c:v>
                </c:pt>
              </c:numCache>
            </c:numRef>
          </c:xVal>
          <c:yVal>
            <c:numRef>
              <c:f>'Sections 1.4 &amp; 1.5'!$B$120:$G$120</c:f>
              <c:numCache>
                <c:formatCode>General</c:formatCode>
                <c:ptCount val="6"/>
                <c:pt idx="0">
                  <c:v>-16.2</c:v>
                </c:pt>
                <c:pt idx="1">
                  <c:v>-40.8588</c:v>
                </c:pt>
                <c:pt idx="2">
                  <c:v>-49.37520000000001</c:v>
                </c:pt>
                <c:pt idx="3">
                  <c:v>-41.7492</c:v>
                </c:pt>
                <c:pt idx="4">
                  <c:v>-17.9808</c:v>
                </c:pt>
                <c:pt idx="5">
                  <c:v>21.93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457016"/>
        <c:axId val="2101462696"/>
      </c:scatterChart>
      <c:valAx>
        <c:axId val="2101457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62696"/>
        <c:crosses val="autoZero"/>
        <c:crossBetween val="midCat"/>
      </c:valAx>
      <c:valAx>
        <c:axId val="210146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7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'Sections 1.4 &amp; 1.5'!$A$140</c:f>
              <c:strCache>
                <c:ptCount val="1"/>
                <c:pt idx="0">
                  <c:v>y1 =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'Sections 1.4 &amp; 1.5'!$B$139:$V$139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'Sections 1.4 &amp; 1.5'!$B$140:$V$140</c:f>
              <c:numCache>
                <c:formatCode>General</c:formatCode>
                <c:ptCount val="21"/>
                <c:pt idx="0">
                  <c:v>-0.00453999297624848</c:v>
                </c:pt>
                <c:pt idx="1">
                  <c:v>-0.0221280031659494</c:v>
                </c:pt>
                <c:pt idx="2">
                  <c:v>-0.0850717323865054</c:v>
                </c:pt>
                <c:pt idx="3">
                  <c:v>-0.255417799332705</c:v>
                </c:pt>
                <c:pt idx="4">
                  <c:v>-0.590192404861519</c:v>
                </c:pt>
                <c:pt idx="5">
                  <c:v>-1.026062482798735</c:v>
                </c:pt>
                <c:pt idx="6">
                  <c:v>-1.292137715165794</c:v>
                </c:pt>
                <c:pt idx="7">
                  <c:v>-1.097738081299618</c:v>
                </c:pt>
                <c:pt idx="8">
                  <c:v>-0.536256036828512</c:v>
                </c:pt>
                <c:pt idx="9">
                  <c:v>-0.0904837418035959</c:v>
                </c:pt>
                <c:pt idx="10">
                  <c:v>0.0</c:v>
                </c:pt>
                <c:pt idx="11">
                  <c:v>0.0904837418035959</c:v>
                </c:pt>
                <c:pt idx="12">
                  <c:v>0.536256036828512</c:v>
                </c:pt>
                <c:pt idx="13">
                  <c:v>1.097738081299618</c:v>
                </c:pt>
                <c:pt idx="14">
                  <c:v>1.292137715165794</c:v>
                </c:pt>
                <c:pt idx="15">
                  <c:v>1.026062482798735</c:v>
                </c:pt>
                <c:pt idx="16">
                  <c:v>0.590192404861519</c:v>
                </c:pt>
                <c:pt idx="17">
                  <c:v>0.255417799332705</c:v>
                </c:pt>
                <c:pt idx="18">
                  <c:v>0.0850717323865054</c:v>
                </c:pt>
                <c:pt idx="19">
                  <c:v>0.0221280031659494</c:v>
                </c:pt>
                <c:pt idx="20">
                  <c:v>0.00453999297624848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'Sections 1.4 &amp; 1.5'!$A$141</c:f>
              <c:strCache>
                <c:ptCount val="1"/>
                <c:pt idx="0">
                  <c:v>y2 =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'Sections 1.4 &amp; 1.5'!$B$139:$V$139</c:f>
              <c:numCache>
                <c:formatCode>General</c:formatCode>
                <c:ptCount val="21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</c:numCache>
            </c:numRef>
          </c:xVal>
          <c:yVal>
            <c:numRef>
              <c:f>'Sections 1.4 &amp; 1.5'!$B$141:$V$141</c:f>
              <c:numCache>
                <c:formatCode>General</c:formatCode>
                <c:ptCount val="21"/>
                <c:pt idx="0">
                  <c:v>-0.718144896677294</c:v>
                </c:pt>
                <c:pt idx="1">
                  <c:v>-0.693361274350635</c:v>
                </c:pt>
                <c:pt idx="2">
                  <c:v>-0.666666666666666</c:v>
                </c:pt>
                <c:pt idx="3">
                  <c:v>-0.637643727590796</c:v>
                </c:pt>
                <c:pt idx="4">
                  <c:v>-0.60570686427738</c:v>
                </c:pt>
                <c:pt idx="5">
                  <c:v>-0.569991982225566</c:v>
                </c:pt>
                <c:pt idx="6">
                  <c:v>-0.5291336839894</c:v>
                </c:pt>
                <c:pt idx="7">
                  <c:v>-0.480749856769136</c:v>
                </c:pt>
                <c:pt idx="8">
                  <c:v>-0.419973683298291</c:v>
                </c:pt>
                <c:pt idx="9">
                  <c:v>-0.333333333333333</c:v>
                </c:pt>
                <c:pt idx="10">
                  <c:v>0.0</c:v>
                </c:pt>
                <c:pt idx="11">
                  <c:v>0.333333333333333</c:v>
                </c:pt>
                <c:pt idx="12">
                  <c:v>0.419973683298291</c:v>
                </c:pt>
                <c:pt idx="13">
                  <c:v>0.480749856769136</c:v>
                </c:pt>
                <c:pt idx="14">
                  <c:v>0.5291336839894</c:v>
                </c:pt>
                <c:pt idx="15">
                  <c:v>0.569991982225566</c:v>
                </c:pt>
                <c:pt idx="16">
                  <c:v>0.60570686427738</c:v>
                </c:pt>
                <c:pt idx="17">
                  <c:v>0.637643727590796</c:v>
                </c:pt>
                <c:pt idx="18">
                  <c:v>0.666666666666666</c:v>
                </c:pt>
                <c:pt idx="19">
                  <c:v>0.693361274350635</c:v>
                </c:pt>
                <c:pt idx="20">
                  <c:v>0.718144896677294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501768"/>
        <c:axId val="2101507768"/>
      </c:scatterChart>
      <c:valAx>
        <c:axId val="210150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507768"/>
        <c:crosses val="autoZero"/>
        <c:crossBetween val="midCat"/>
      </c:valAx>
      <c:valAx>
        <c:axId val="210150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501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21</xdr:row>
      <xdr:rowOff>146049</xdr:rowOff>
    </xdr:from>
    <xdr:to>
      <xdr:col>7</xdr:col>
      <xdr:colOff>209550</xdr:colOff>
      <xdr:row>32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38</xdr:row>
      <xdr:rowOff>82549</xdr:rowOff>
    </xdr:from>
    <xdr:to>
      <xdr:col>10</xdr:col>
      <xdr:colOff>285750</xdr:colOff>
      <xdr:row>48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539750</xdr:colOff>
      <xdr:row>55</xdr:row>
      <xdr:rowOff>120649</xdr:rowOff>
    </xdr:from>
    <xdr:to>
      <xdr:col>7</xdr:col>
      <xdr:colOff>50800</xdr:colOff>
      <xdr:row>65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368300</xdr:colOff>
      <xdr:row>79</xdr:row>
      <xdr:rowOff>187325</xdr:rowOff>
    </xdr:from>
    <xdr:to>
      <xdr:col>8</xdr:col>
      <xdr:colOff>63500</xdr:colOff>
      <xdr:row>94</xdr:row>
      <xdr:rowOff>73025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100</xdr:row>
      <xdr:rowOff>47625</xdr:rowOff>
    </xdr:from>
    <xdr:to>
      <xdr:col>7</xdr:col>
      <xdr:colOff>457200</xdr:colOff>
      <xdr:row>114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317500</xdr:colOff>
      <xdr:row>120</xdr:row>
      <xdr:rowOff>82549</xdr:rowOff>
    </xdr:from>
    <xdr:to>
      <xdr:col>7</xdr:col>
      <xdr:colOff>158750</xdr:colOff>
      <xdr:row>133</xdr:row>
      <xdr:rowOff>34924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603250</xdr:colOff>
      <xdr:row>141</xdr:row>
      <xdr:rowOff>95249</xdr:rowOff>
    </xdr:from>
    <xdr:to>
      <xdr:col>7</xdr:col>
      <xdr:colOff>577850</xdr:colOff>
      <xdr:row>153</xdr:row>
      <xdr:rowOff>168274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3"/>
  <sheetViews>
    <sheetView tabSelected="1" workbookViewId="0">
      <selection sqref="A1:K1"/>
    </sheetView>
  </sheetViews>
  <sheetFormatPr baseColWidth="10" defaultColWidth="8.83203125" defaultRowHeight="14" x14ac:dyDescent="0"/>
  <sheetData>
    <row r="1" spans="1:11" ht="20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>
      <c r="A3" s="1" t="s">
        <v>36</v>
      </c>
      <c r="B3" t="s">
        <v>37</v>
      </c>
    </row>
    <row r="5" spans="1:11"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</row>
    <row r="6" spans="1:11">
      <c r="B6">
        <v>11</v>
      </c>
      <c r="C6">
        <v>12</v>
      </c>
      <c r="D6">
        <v>13</v>
      </c>
      <c r="E6">
        <v>14</v>
      </c>
      <c r="F6">
        <v>15</v>
      </c>
      <c r="G6">
        <v>16</v>
      </c>
      <c r="H6">
        <v>17</v>
      </c>
      <c r="I6">
        <v>18</v>
      </c>
      <c r="J6">
        <v>19</v>
      </c>
      <c r="K6">
        <v>20</v>
      </c>
    </row>
    <row r="7" spans="1:11">
      <c r="B7">
        <v>21</v>
      </c>
      <c r="C7">
        <v>22</v>
      </c>
      <c r="D7">
        <v>23</v>
      </c>
      <c r="E7">
        <v>24</v>
      </c>
      <c r="F7">
        <v>25</v>
      </c>
      <c r="G7">
        <v>26</v>
      </c>
      <c r="H7">
        <v>27</v>
      </c>
      <c r="I7">
        <v>28</v>
      </c>
      <c r="J7">
        <v>29</v>
      </c>
      <c r="K7">
        <v>30</v>
      </c>
    </row>
    <row r="8" spans="1:11">
      <c r="B8">
        <v>31</v>
      </c>
      <c r="C8">
        <v>32</v>
      </c>
      <c r="D8">
        <v>33</v>
      </c>
      <c r="E8">
        <v>34</v>
      </c>
      <c r="F8">
        <v>35</v>
      </c>
      <c r="G8">
        <v>36</v>
      </c>
      <c r="H8">
        <v>37</v>
      </c>
      <c r="I8">
        <v>38</v>
      </c>
      <c r="J8">
        <v>39</v>
      </c>
      <c r="K8">
        <v>40</v>
      </c>
    </row>
    <row r="9" spans="1:11">
      <c r="B9">
        <v>41</v>
      </c>
      <c r="C9">
        <v>42</v>
      </c>
      <c r="D9">
        <v>43</v>
      </c>
      <c r="E9">
        <v>44</v>
      </c>
      <c r="F9">
        <v>45</v>
      </c>
      <c r="G9">
        <v>46</v>
      </c>
      <c r="H9">
        <v>47</v>
      </c>
      <c r="I9">
        <v>48</v>
      </c>
      <c r="J9">
        <v>49</v>
      </c>
      <c r="K9">
        <v>50</v>
      </c>
    </row>
    <row r="10" spans="1:11">
      <c r="B10">
        <v>51</v>
      </c>
      <c r="C10">
        <v>52</v>
      </c>
      <c r="D10">
        <v>53</v>
      </c>
      <c r="E10">
        <v>54</v>
      </c>
      <c r="F10">
        <v>55</v>
      </c>
      <c r="G10">
        <v>56</v>
      </c>
      <c r="H10">
        <v>57</v>
      </c>
      <c r="I10">
        <v>58</v>
      </c>
      <c r="J10">
        <v>59</v>
      </c>
      <c r="K10">
        <v>60</v>
      </c>
    </row>
    <row r="11" spans="1:11">
      <c r="B11">
        <v>61</v>
      </c>
      <c r="C11">
        <v>62</v>
      </c>
      <c r="D11">
        <v>63</v>
      </c>
      <c r="E11">
        <v>64</v>
      </c>
      <c r="F11">
        <v>65</v>
      </c>
      <c r="G11">
        <v>66</v>
      </c>
      <c r="H11">
        <v>67</v>
      </c>
      <c r="I11">
        <v>68</v>
      </c>
      <c r="J11">
        <v>69</v>
      </c>
      <c r="K11">
        <v>70</v>
      </c>
    </row>
    <row r="12" spans="1:11">
      <c r="B12">
        <v>71</v>
      </c>
      <c r="C12">
        <v>72</v>
      </c>
      <c r="D12">
        <v>73</v>
      </c>
      <c r="E12">
        <v>74</v>
      </c>
      <c r="F12">
        <v>75</v>
      </c>
      <c r="G12">
        <v>76</v>
      </c>
      <c r="H12">
        <v>77</v>
      </c>
      <c r="I12">
        <v>78</v>
      </c>
      <c r="J12">
        <v>79</v>
      </c>
      <c r="K12">
        <v>80</v>
      </c>
    </row>
    <row r="13" spans="1:11">
      <c r="B13">
        <v>81</v>
      </c>
      <c r="C13">
        <v>82</v>
      </c>
      <c r="D13">
        <v>83</v>
      </c>
      <c r="E13">
        <v>84</v>
      </c>
      <c r="F13">
        <v>85</v>
      </c>
      <c r="G13">
        <v>86</v>
      </c>
      <c r="H13">
        <v>87</v>
      </c>
      <c r="I13">
        <v>88</v>
      </c>
      <c r="J13">
        <v>89</v>
      </c>
      <c r="K13">
        <v>90</v>
      </c>
    </row>
    <row r="14" spans="1:11">
      <c r="B14">
        <v>91</v>
      </c>
      <c r="C14">
        <v>92</v>
      </c>
      <c r="D14">
        <v>93</v>
      </c>
      <c r="E14">
        <v>94</v>
      </c>
      <c r="F14">
        <v>95</v>
      </c>
      <c r="G14">
        <v>96</v>
      </c>
      <c r="H14">
        <v>97</v>
      </c>
      <c r="I14">
        <v>98</v>
      </c>
      <c r="J14">
        <v>99</v>
      </c>
      <c r="K14">
        <v>100</v>
      </c>
    </row>
    <row r="16" spans="1:11">
      <c r="B16">
        <f>AVERAGE(B5:K14)</f>
        <v>50.5</v>
      </c>
      <c r="C16" t="s">
        <v>38</v>
      </c>
      <c r="F16" s="3" t="s">
        <v>40</v>
      </c>
    </row>
    <row r="17" spans="1:10">
      <c r="B17">
        <f>AVERAGE(F5:F14,K5:K14)</f>
        <v>52.5</v>
      </c>
      <c r="C17" t="s">
        <v>39</v>
      </c>
      <c r="F17" s="3" t="s">
        <v>41</v>
      </c>
    </row>
    <row r="19" spans="1:10">
      <c r="A19" s="1" t="s">
        <v>36</v>
      </c>
      <c r="B19" t="s">
        <v>42</v>
      </c>
    </row>
    <row r="20" spans="1:10">
      <c r="A20" s="6" t="s">
        <v>0</v>
      </c>
      <c r="B20" s="6">
        <v>-2</v>
      </c>
      <c r="C20" s="6">
        <v>-1.5</v>
      </c>
      <c r="D20" s="6">
        <v>-1</v>
      </c>
      <c r="E20" s="6">
        <v>-0.5</v>
      </c>
      <c r="F20" s="6">
        <v>0</v>
      </c>
      <c r="G20" s="6">
        <v>0.5</v>
      </c>
      <c r="H20" s="6">
        <v>1</v>
      </c>
      <c r="I20" s="6">
        <v>1.5</v>
      </c>
      <c r="J20" s="6">
        <v>2</v>
      </c>
    </row>
    <row r="21" spans="1:10">
      <c r="A21" s="6" t="s">
        <v>1</v>
      </c>
      <c r="B21" s="6">
        <f>IF(B20&gt;0,B20^2,B20)</f>
        <v>-2</v>
      </c>
      <c r="C21" s="6">
        <f t="shared" ref="C21:F21" si="0">IF(C20&gt;0,C20^2,C20)</f>
        <v>-1.5</v>
      </c>
      <c r="D21" s="6">
        <f t="shared" si="0"/>
        <v>-1</v>
      </c>
      <c r="E21" s="6">
        <f t="shared" si="0"/>
        <v>-0.5</v>
      </c>
      <c r="F21" s="6">
        <f t="shared" si="0"/>
        <v>0</v>
      </c>
      <c r="G21" s="6">
        <f t="shared" ref="G21" si="1">IF(G20&gt;0,G20^2,G20)</f>
        <v>0.25</v>
      </c>
      <c r="H21" s="6">
        <f t="shared" ref="H21" si="2">IF(H20&gt;0,H20^2,H20)</f>
        <v>1</v>
      </c>
      <c r="I21" s="6">
        <f t="shared" ref="I21" si="3">IF(I20&gt;0,I20^2,I20)</f>
        <v>2.25</v>
      </c>
      <c r="J21" s="6">
        <f t="shared" ref="J21" si="4">IF(J20&gt;0,J20^2,J20)</f>
        <v>4</v>
      </c>
    </row>
    <row r="24" spans="1:10">
      <c r="I24" s="3" t="s">
        <v>43</v>
      </c>
    </row>
    <row r="35" spans="1:13">
      <c r="A35" s="1" t="s">
        <v>2</v>
      </c>
      <c r="B35" t="s">
        <v>44</v>
      </c>
    </row>
    <row r="37" spans="1:13">
      <c r="A37" s="7" t="s">
        <v>3</v>
      </c>
      <c r="B37" s="6" t="s">
        <v>4</v>
      </c>
      <c r="C37" s="6" t="s">
        <v>5</v>
      </c>
      <c r="D37" s="6" t="s">
        <v>6</v>
      </c>
      <c r="E37" s="6" t="s">
        <v>7</v>
      </c>
      <c r="F37" s="6" t="s">
        <v>8</v>
      </c>
      <c r="G37" s="6" t="s">
        <v>9</v>
      </c>
      <c r="H37" s="6" t="s">
        <v>10</v>
      </c>
      <c r="I37" s="6" t="s">
        <v>11</v>
      </c>
      <c r="J37" s="6" t="s">
        <v>12</v>
      </c>
      <c r="K37" s="6" t="s">
        <v>13</v>
      </c>
      <c r="L37" s="6" t="s">
        <v>14</v>
      </c>
      <c r="M37" s="6" t="s">
        <v>15</v>
      </c>
    </row>
    <row r="38" spans="1:13">
      <c r="A38" s="7" t="s">
        <v>16</v>
      </c>
      <c r="B38" s="8">
        <v>180.21</v>
      </c>
      <c r="C38" s="8">
        <v>192.26</v>
      </c>
      <c r="D38" s="8">
        <v>223.32</v>
      </c>
      <c r="E38" s="8">
        <v>254.14</v>
      </c>
      <c r="F38" s="8">
        <v>217.8</v>
      </c>
      <c r="G38" s="8">
        <v>198.31</v>
      </c>
      <c r="H38" s="8">
        <v>165.78</v>
      </c>
      <c r="I38" s="8">
        <v>158.62</v>
      </c>
      <c r="J38" s="8">
        <v>149.38</v>
      </c>
      <c r="K38" s="8">
        <v>156.57</v>
      </c>
      <c r="L38" s="8">
        <v>162.5</v>
      </c>
      <c r="M38" s="8">
        <v>171.23</v>
      </c>
    </row>
    <row r="41" spans="1:13">
      <c r="L41" s="3" t="s">
        <v>45</v>
      </c>
    </row>
    <row r="51" spans="1:14">
      <c r="A51" s="1" t="s">
        <v>3</v>
      </c>
      <c r="B51" t="s">
        <v>8</v>
      </c>
      <c r="C51" t="s">
        <v>9</v>
      </c>
      <c r="D51" t="s">
        <v>10</v>
      </c>
      <c r="E51" t="s">
        <v>11</v>
      </c>
      <c r="F51" t="s">
        <v>12</v>
      </c>
      <c r="G51" t="s">
        <v>13</v>
      </c>
      <c r="H51" t="s">
        <v>14</v>
      </c>
      <c r="I51" t="s">
        <v>15</v>
      </c>
      <c r="J51" t="s">
        <v>4</v>
      </c>
      <c r="K51" t="s">
        <v>5</v>
      </c>
      <c r="L51" t="s">
        <v>6</v>
      </c>
      <c r="M51" t="s">
        <v>7</v>
      </c>
    </row>
    <row r="52" spans="1:14">
      <c r="A52" s="1" t="s">
        <v>18</v>
      </c>
      <c r="B52">
        <v>1</v>
      </c>
      <c r="C52">
        <v>2</v>
      </c>
      <c r="D52">
        <v>3</v>
      </c>
      <c r="E52">
        <v>4</v>
      </c>
      <c r="F52">
        <v>5</v>
      </c>
      <c r="G52">
        <v>6</v>
      </c>
      <c r="H52">
        <v>7</v>
      </c>
      <c r="I52">
        <v>8</v>
      </c>
      <c r="J52">
        <v>9</v>
      </c>
      <c r="K52">
        <v>10</v>
      </c>
      <c r="L52">
        <v>11</v>
      </c>
      <c r="M52">
        <v>12</v>
      </c>
      <c r="N52" s="3" t="s">
        <v>49</v>
      </c>
    </row>
    <row r="53" spans="1:14">
      <c r="A53" s="1" t="s">
        <v>16</v>
      </c>
      <c r="B53" s="2">
        <v>217.8</v>
      </c>
      <c r="C53" s="2">
        <v>198.31</v>
      </c>
      <c r="D53" s="2">
        <v>165.78</v>
      </c>
      <c r="E53" s="2">
        <v>158.62</v>
      </c>
      <c r="F53" s="2">
        <v>149.38</v>
      </c>
      <c r="G53" s="2">
        <v>156.57</v>
      </c>
      <c r="H53" s="2">
        <v>162.5</v>
      </c>
      <c r="I53" s="2">
        <v>171.23</v>
      </c>
      <c r="J53" s="2">
        <v>180.21</v>
      </c>
      <c r="K53" s="2">
        <v>192.26</v>
      </c>
      <c r="L53" s="2">
        <v>223.32</v>
      </c>
      <c r="M53" s="2">
        <v>254.14</v>
      </c>
    </row>
    <row r="54" spans="1:14">
      <c r="A54" s="1" t="s">
        <v>17</v>
      </c>
      <c r="B54" s="2">
        <f xml:space="preserve"> 2.6549*B52^2 - 31.054*B52 + 243.88</f>
        <v>215.48089999999999</v>
      </c>
      <c r="C54" s="2">
        <f t="shared" ref="C54:M54" si="5" xml:space="preserve"> 2.6549*C52^2 - 31.054*C52 + 243.88</f>
        <v>192.39159999999998</v>
      </c>
      <c r="D54" s="2">
        <f t="shared" si="5"/>
        <v>174.6121</v>
      </c>
      <c r="E54" s="2">
        <f t="shared" si="5"/>
        <v>162.14240000000001</v>
      </c>
      <c r="F54" s="2">
        <f t="shared" si="5"/>
        <v>154.98250000000002</v>
      </c>
      <c r="G54" s="2">
        <f t="shared" si="5"/>
        <v>153.13240000000002</v>
      </c>
      <c r="H54" s="2">
        <f t="shared" si="5"/>
        <v>156.59210000000002</v>
      </c>
      <c r="I54" s="2">
        <f t="shared" si="5"/>
        <v>165.36160000000001</v>
      </c>
      <c r="J54" s="2">
        <f t="shared" si="5"/>
        <v>179.4409</v>
      </c>
      <c r="K54" s="2">
        <f t="shared" si="5"/>
        <v>198.83000000000004</v>
      </c>
      <c r="L54" s="2">
        <f t="shared" si="5"/>
        <v>223.52890000000002</v>
      </c>
      <c r="M54" s="2">
        <f t="shared" si="5"/>
        <v>253.53760000000005</v>
      </c>
      <c r="N54" s="3" t="s">
        <v>50</v>
      </c>
    </row>
    <row r="55" spans="1:14">
      <c r="A55" s="1" t="s">
        <v>19</v>
      </c>
      <c r="B55" s="2">
        <f>B53-B54</f>
        <v>2.3191000000000201</v>
      </c>
      <c r="C55" s="2">
        <f t="shared" ref="C55:M55" si="6">C53-C54</f>
        <v>5.9184000000000196</v>
      </c>
      <c r="D55" s="2">
        <f t="shared" si="6"/>
        <v>-8.832099999999997</v>
      </c>
      <c r="E55" s="2">
        <f t="shared" si="6"/>
        <v>-3.5224000000000046</v>
      </c>
      <c r="F55" s="2">
        <f t="shared" si="6"/>
        <v>-5.6025000000000205</v>
      </c>
      <c r="G55" s="2">
        <f t="shared" si="6"/>
        <v>3.4375999999999749</v>
      </c>
      <c r="H55" s="2">
        <f t="shared" si="6"/>
        <v>5.9078999999999837</v>
      </c>
      <c r="I55" s="2">
        <f t="shared" si="6"/>
        <v>5.8683999999999799</v>
      </c>
      <c r="J55" s="2">
        <f t="shared" si="6"/>
        <v>0.76910000000000878</v>
      </c>
      <c r="K55" s="2">
        <f t="shared" si="6"/>
        <v>-6.57000000000005</v>
      </c>
      <c r="L55" s="2">
        <f t="shared" si="6"/>
        <v>-0.20890000000002829</v>
      </c>
      <c r="M55" s="2">
        <f t="shared" si="6"/>
        <v>0.60239999999993188</v>
      </c>
      <c r="N55" s="3" t="s">
        <v>51</v>
      </c>
    </row>
    <row r="59" spans="1:14">
      <c r="I59" s="3" t="s">
        <v>46</v>
      </c>
    </row>
    <row r="61" spans="1:14">
      <c r="I61" s="3" t="s">
        <v>47</v>
      </c>
    </row>
    <row r="63" spans="1:14">
      <c r="I63" s="3" t="s">
        <v>48</v>
      </c>
    </row>
    <row r="69" spans="1:8">
      <c r="A69" s="1" t="s">
        <v>20</v>
      </c>
      <c r="B69" t="s">
        <v>52</v>
      </c>
    </row>
    <row r="71" spans="1:8">
      <c r="A71" s="1" t="s">
        <v>21</v>
      </c>
      <c r="B71" s="3">
        <v>3</v>
      </c>
      <c r="C71" s="3">
        <v>6</v>
      </c>
      <c r="D71" s="3">
        <v>9</v>
      </c>
      <c r="E71" s="3">
        <v>12</v>
      </c>
      <c r="F71" s="3">
        <v>15</v>
      </c>
      <c r="G71" s="3">
        <v>18</v>
      </c>
    </row>
    <row r="72" spans="1:8">
      <c r="A72" s="1" t="s">
        <v>22</v>
      </c>
      <c r="B72">
        <v>-40</v>
      </c>
      <c r="C72">
        <v>-52</v>
      </c>
      <c r="D72">
        <v>-39</v>
      </c>
      <c r="E72">
        <v>-19</v>
      </c>
      <c r="F72">
        <v>22</v>
      </c>
    </row>
    <row r="73" spans="1:8">
      <c r="A73" s="1" t="s">
        <v>25</v>
      </c>
      <c r="B73" s="4">
        <f xml:space="preserve"> 0.8968*B71^2 - 10.91*B71 - 16.2</f>
        <v>-40.858800000000002</v>
      </c>
      <c r="C73" s="4">
        <f t="shared" ref="C73:G73" si="7" xml:space="preserve"> 0.8968*C71^2 - 10.91*C71 - 16.2</f>
        <v>-49.375200000000007</v>
      </c>
      <c r="D73" s="4">
        <f t="shared" si="7"/>
        <v>-41.749200000000002</v>
      </c>
      <c r="E73" s="4">
        <f t="shared" si="7"/>
        <v>-17.980799999999999</v>
      </c>
      <c r="F73" s="4">
        <f t="shared" si="7"/>
        <v>21.929999999999996</v>
      </c>
      <c r="G73" s="4">
        <f t="shared" si="7"/>
        <v>77.983199999999997</v>
      </c>
      <c r="H73" s="3" t="s">
        <v>55</v>
      </c>
    </row>
    <row r="74" spans="1:8">
      <c r="A74" s="1" t="s">
        <v>23</v>
      </c>
      <c r="B74">
        <v>48</v>
      </c>
      <c r="C74">
        <v>5</v>
      </c>
      <c r="D74">
        <v>22</v>
      </c>
      <c r="E74">
        <v>55</v>
      </c>
      <c r="F74">
        <v>10</v>
      </c>
    </row>
    <row r="75" spans="1:8">
      <c r="A75" s="1" t="s">
        <v>26</v>
      </c>
      <c r="B75">
        <f xml:space="preserve"> -0.4259*B71^3 + 11.595*B71^2 - 93.048*B71 + 235</f>
        <v>48.711700000000008</v>
      </c>
      <c r="C75">
        <f t="shared" ref="C75:G75" si="8" xml:space="preserve"> -0.4259*C71^3 + 11.595*C71^2 - 93.048*C71 + 235</f>
        <v>2.1376000000000204</v>
      </c>
      <c r="D75">
        <f t="shared" si="8"/>
        <v>26.281899999999951</v>
      </c>
      <c r="E75">
        <f t="shared" si="8"/>
        <v>52.148800000000051</v>
      </c>
      <c r="F75">
        <f t="shared" si="8"/>
        <v>10.742500000000064</v>
      </c>
      <c r="G75">
        <f t="shared" si="8"/>
        <v>-166.93280000000004</v>
      </c>
    </row>
    <row r="76" spans="1:8">
      <c r="A76" s="1" t="s">
        <v>24</v>
      </c>
      <c r="B76">
        <v>5</v>
      </c>
      <c r="C76">
        <v>12</v>
      </c>
      <c r="D76">
        <v>18</v>
      </c>
      <c r="E76">
        <v>22</v>
      </c>
      <c r="F76">
        <v>23</v>
      </c>
    </row>
    <row r="77" spans="1:8">
      <c r="A77" s="1" t="s">
        <v>27</v>
      </c>
      <c r="B77" s="4">
        <f xml:space="preserve"> 11.766*LN(B71) - 8.193</f>
        <v>4.7332721884689803</v>
      </c>
      <c r="C77" s="4">
        <f t="shared" ref="C77:G77" si="9" xml:space="preserve"> 11.766*LN(C71) - 8.193</f>
        <v>12.888841914937297</v>
      </c>
      <c r="D77" s="4">
        <f t="shared" si="9"/>
        <v>17.659544376937959</v>
      </c>
      <c r="E77" s="4">
        <f t="shared" si="9"/>
        <v>21.04441164140561</v>
      </c>
      <c r="F77" s="4">
        <f t="shared" si="9"/>
        <v>23.669918666168606</v>
      </c>
      <c r="G77" s="4">
        <f t="shared" si="9"/>
        <v>25.815114103406273</v>
      </c>
    </row>
    <row r="82" spans="10:10">
      <c r="J82" s="3" t="s">
        <v>53</v>
      </c>
    </row>
    <row r="85" spans="10:10">
      <c r="J85" s="3" t="s">
        <v>54</v>
      </c>
    </row>
    <row r="98" spans="1:12">
      <c r="A98" s="1" t="s">
        <v>36</v>
      </c>
      <c r="B98" t="s">
        <v>56</v>
      </c>
    </row>
    <row r="99" spans="1:12">
      <c r="A99" t="s">
        <v>0</v>
      </c>
      <c r="B99">
        <v>-3</v>
      </c>
      <c r="C99">
        <v>-2</v>
      </c>
      <c r="D99">
        <v>-1</v>
      </c>
      <c r="E99">
        <v>0</v>
      </c>
      <c r="F99">
        <v>1</v>
      </c>
      <c r="G99">
        <v>2</v>
      </c>
      <c r="H99">
        <v>3</v>
      </c>
      <c r="I99">
        <v>3.0000038214255662</v>
      </c>
      <c r="J99">
        <v>-2.999958586847149</v>
      </c>
    </row>
    <row r="100" spans="1:12">
      <c r="A100" t="s">
        <v>1</v>
      </c>
      <c r="B100">
        <f>B99^2</f>
        <v>9</v>
      </c>
      <c r="C100">
        <f t="shared" ref="C100:J100" si="10">C99^2</f>
        <v>4</v>
      </c>
      <c r="D100">
        <f t="shared" si="10"/>
        <v>1</v>
      </c>
      <c r="E100">
        <f t="shared" si="10"/>
        <v>0</v>
      </c>
      <c r="F100">
        <f t="shared" si="10"/>
        <v>1</v>
      </c>
      <c r="G100">
        <f t="shared" si="10"/>
        <v>4</v>
      </c>
      <c r="H100">
        <f t="shared" si="10"/>
        <v>9</v>
      </c>
      <c r="I100">
        <f t="shared" si="10"/>
        <v>9.0000229285680007</v>
      </c>
      <c r="J100">
        <f t="shared" si="10"/>
        <v>8.9997515227979434</v>
      </c>
      <c r="K100" s="3" t="s">
        <v>57</v>
      </c>
    </row>
    <row r="101" spans="1:12">
      <c r="L101" s="3" t="s">
        <v>58</v>
      </c>
    </row>
    <row r="118" spans="1:10">
      <c r="A118" s="1" t="s">
        <v>36</v>
      </c>
      <c r="B118" t="s">
        <v>59</v>
      </c>
    </row>
    <row r="119" spans="1:10">
      <c r="A119" t="s">
        <v>0</v>
      </c>
      <c r="B119">
        <v>0</v>
      </c>
      <c r="C119">
        <v>3</v>
      </c>
      <c r="D119">
        <v>6</v>
      </c>
      <c r="E119">
        <v>9</v>
      </c>
      <c r="F119">
        <v>12</v>
      </c>
      <c r="G119">
        <v>15</v>
      </c>
      <c r="H119">
        <v>-1.3377621992043989</v>
      </c>
      <c r="I119">
        <v>13.503246216907362</v>
      </c>
    </row>
    <row r="120" spans="1:10">
      <c r="A120" t="s">
        <v>1</v>
      </c>
      <c r="B120" s="4">
        <f xml:space="preserve"> 0.8968*B119^2 - 10.91*B119 - 16.2</f>
        <v>-16.2</v>
      </c>
      <c r="C120" s="4">
        <f t="shared" ref="C120:G120" si="11" xml:space="preserve"> 0.8968*C119^2 - 10.91*C119 - 16.2</f>
        <v>-40.858800000000002</v>
      </c>
      <c r="D120" s="4">
        <f t="shared" si="11"/>
        <v>-49.375200000000007</v>
      </c>
      <c r="E120" s="4">
        <f t="shared" si="11"/>
        <v>-41.749200000000002</v>
      </c>
      <c r="F120" s="4">
        <f t="shared" si="11"/>
        <v>-17.980799999999999</v>
      </c>
      <c r="G120" s="4">
        <f t="shared" si="11"/>
        <v>21.929999999999996</v>
      </c>
      <c r="H120" s="4">
        <f t="shared" ref="H120" si="12" xml:space="preserve"> 0.8968*H119^2 - 10.91*H119 - 16.2</f>
        <v>-9.4219867023070947E-5</v>
      </c>
      <c r="I120" s="4">
        <f t="shared" ref="I120" si="13" xml:space="preserve"> 0.8968*I119^2 - 10.91*I119 - 16.2</f>
        <v>-4.1783407702666864E-6</v>
      </c>
      <c r="J120" s="3" t="s">
        <v>60</v>
      </c>
    </row>
    <row r="136" spans="1:22">
      <c r="A136" s="1" t="s">
        <v>36</v>
      </c>
      <c r="B136" t="s">
        <v>61</v>
      </c>
    </row>
    <row r="137" spans="1:22">
      <c r="C137" t="s">
        <v>30</v>
      </c>
      <c r="G137" t="s">
        <v>31</v>
      </c>
    </row>
    <row r="139" spans="1:22">
      <c r="A139" t="s">
        <v>21</v>
      </c>
      <c r="B139">
        <v>-10</v>
      </c>
      <c r="C139">
        <v>-9</v>
      </c>
      <c r="D139">
        <v>-8</v>
      </c>
      <c r="E139">
        <v>-7</v>
      </c>
      <c r="F139">
        <v>-6</v>
      </c>
      <c r="G139">
        <v>-5</v>
      </c>
      <c r="H139">
        <v>-4</v>
      </c>
      <c r="I139">
        <v>-3</v>
      </c>
      <c r="J139">
        <v>-2</v>
      </c>
      <c r="K139">
        <v>-1</v>
      </c>
      <c r="L139">
        <v>0</v>
      </c>
      <c r="M139">
        <v>1</v>
      </c>
      <c r="N139">
        <v>2</v>
      </c>
      <c r="O139">
        <v>3</v>
      </c>
      <c r="P139">
        <v>4</v>
      </c>
      <c r="Q139">
        <v>5</v>
      </c>
      <c r="R139">
        <v>6</v>
      </c>
      <c r="S139">
        <v>7</v>
      </c>
      <c r="T139">
        <v>8</v>
      </c>
      <c r="U139">
        <v>9</v>
      </c>
      <c r="V139">
        <v>10</v>
      </c>
    </row>
    <row r="140" spans="1:22">
      <c r="A140" t="s">
        <v>28</v>
      </c>
      <c r="B140">
        <f>B139^3/10*EXP(-(B139^2)/10)</f>
        <v>-4.5399929762484853E-3</v>
      </c>
      <c r="C140">
        <f t="shared" ref="C140:V140" si="14">C139^3/10*EXP(-(C139^2)/10)</f>
        <v>-2.212800316594939E-2</v>
      </c>
      <c r="D140">
        <f t="shared" si="14"/>
        <v>-8.5071732386505422E-2</v>
      </c>
      <c r="E140">
        <f t="shared" si="14"/>
        <v>-0.25541779933270475</v>
      </c>
      <c r="F140">
        <f t="shared" si="14"/>
        <v>-0.59019240486151936</v>
      </c>
      <c r="G140">
        <f t="shared" si="14"/>
        <v>-1.026062482798735</v>
      </c>
      <c r="H140">
        <f t="shared" si="14"/>
        <v>-1.2921377151657945</v>
      </c>
      <c r="I140">
        <f t="shared" si="14"/>
        <v>-1.0977380812996176</v>
      </c>
      <c r="J140">
        <f t="shared" si="14"/>
        <v>-0.53625603682851153</v>
      </c>
      <c r="K140">
        <f t="shared" si="14"/>
        <v>-9.048374180359596E-2</v>
      </c>
      <c r="L140">
        <f t="shared" si="14"/>
        <v>0</v>
      </c>
      <c r="M140">
        <f t="shared" si="14"/>
        <v>9.048374180359596E-2</v>
      </c>
      <c r="N140">
        <f t="shared" si="14"/>
        <v>0.53625603682851153</v>
      </c>
      <c r="O140">
        <f t="shared" si="14"/>
        <v>1.0977380812996176</v>
      </c>
      <c r="P140">
        <f t="shared" si="14"/>
        <v>1.2921377151657945</v>
      </c>
      <c r="Q140">
        <f t="shared" si="14"/>
        <v>1.026062482798735</v>
      </c>
      <c r="R140">
        <f t="shared" si="14"/>
        <v>0.59019240486151936</v>
      </c>
      <c r="S140">
        <f t="shared" si="14"/>
        <v>0.25541779933270475</v>
      </c>
      <c r="T140">
        <f t="shared" si="14"/>
        <v>8.5071732386505422E-2</v>
      </c>
      <c r="U140">
        <f t="shared" si="14"/>
        <v>2.212800316594939E-2</v>
      </c>
      <c r="V140">
        <f t="shared" si="14"/>
        <v>4.5399929762484853E-3</v>
      </c>
    </row>
    <row r="141" spans="1:22">
      <c r="A141" t="s">
        <v>29</v>
      </c>
      <c r="B141">
        <f>(1/3)*B139^(1/3)</f>
        <v>-0.71814489667729453</v>
      </c>
      <c r="C141">
        <f t="shared" ref="C141:V141" si="15">(1/3)*C139^(1/3)</f>
        <v>-0.69336127435063466</v>
      </c>
      <c r="D141">
        <f t="shared" si="15"/>
        <v>-0.66666666666666652</v>
      </c>
      <c r="E141">
        <f t="shared" si="15"/>
        <v>-0.63764372759079624</v>
      </c>
      <c r="F141">
        <f t="shared" si="15"/>
        <v>-0.60570686427737985</v>
      </c>
      <c r="G141">
        <f t="shared" si="15"/>
        <v>-0.56999198222556557</v>
      </c>
      <c r="H141">
        <f t="shared" si="15"/>
        <v>-0.52913368398939975</v>
      </c>
      <c r="I141">
        <f t="shared" si="15"/>
        <v>-0.48074985676913606</v>
      </c>
      <c r="J141">
        <f t="shared" si="15"/>
        <v>-0.41997368329829105</v>
      </c>
      <c r="K141">
        <f t="shared" si="15"/>
        <v>-0.33333333333333331</v>
      </c>
      <c r="L141">
        <f t="shared" si="15"/>
        <v>0</v>
      </c>
      <c r="M141">
        <f t="shared" si="15"/>
        <v>0.33333333333333331</v>
      </c>
      <c r="N141">
        <f t="shared" si="15"/>
        <v>0.41997368329829105</v>
      </c>
      <c r="O141">
        <f t="shared" si="15"/>
        <v>0.48074985676913606</v>
      </c>
      <c r="P141">
        <f t="shared" si="15"/>
        <v>0.52913368398939975</v>
      </c>
      <c r="Q141">
        <f t="shared" si="15"/>
        <v>0.56999198222556557</v>
      </c>
      <c r="R141">
        <f t="shared" si="15"/>
        <v>0.60570686427737985</v>
      </c>
      <c r="S141">
        <f t="shared" si="15"/>
        <v>0.63764372759079624</v>
      </c>
      <c r="T141">
        <f t="shared" si="15"/>
        <v>0.66666666666666652</v>
      </c>
      <c r="U141">
        <f t="shared" si="15"/>
        <v>0.69336127435063466</v>
      </c>
      <c r="V141">
        <f t="shared" si="15"/>
        <v>0.71814489667729453</v>
      </c>
    </row>
    <row r="156" spans="1:7">
      <c r="A156" t="s">
        <v>21</v>
      </c>
      <c r="B156">
        <v>-5.965458721961177</v>
      </c>
      <c r="C156">
        <v>-1.7661636580589084</v>
      </c>
      <c r="D156">
        <v>0</v>
      </c>
      <c r="E156">
        <v>1.7661636580589084</v>
      </c>
      <c r="F156">
        <v>5.965458721961177</v>
      </c>
      <c r="G156" s="3" t="s">
        <v>62</v>
      </c>
    </row>
    <row r="157" spans="1:7">
      <c r="A157" t="s">
        <v>28</v>
      </c>
      <c r="B157">
        <f>B156^3/10*EXP(-(B156^2)/10)</f>
        <v>-0.60453421817119546</v>
      </c>
      <c r="C157">
        <f t="shared" ref="C157" si="16">C156^3/10*EXP(-(C156^2)/10)</f>
        <v>-0.40329410617275951</v>
      </c>
      <c r="D157">
        <f t="shared" ref="D157" si="17">D156^3/10*EXP(-(D156^2)/10)</f>
        <v>0</v>
      </c>
      <c r="E157">
        <f t="shared" ref="E157" si="18">E156^3/10*EXP(-(E156^2)/10)</f>
        <v>0.40329410617275951</v>
      </c>
      <c r="F157">
        <f t="shared" ref="F157" si="19">F156^3/10*EXP(-(F156^2)/10)</f>
        <v>0.60453421817119546</v>
      </c>
    </row>
    <row r="158" spans="1:7">
      <c r="A158" t="s">
        <v>29</v>
      </c>
      <c r="B158">
        <f>(1/3)*B156^(1/3)</f>
        <v>-0.6045422994787677</v>
      </c>
      <c r="C158">
        <f t="shared" ref="C158:F158" si="20">(1/3)*C156^(1/3)</f>
        <v>-0.4029233102987797</v>
      </c>
      <c r="D158">
        <f t="shared" si="20"/>
        <v>0</v>
      </c>
      <c r="E158">
        <f t="shared" si="20"/>
        <v>0.4029233102987797</v>
      </c>
      <c r="F158">
        <f t="shared" si="20"/>
        <v>0.6045422994787677</v>
      </c>
    </row>
    <row r="159" spans="1:7">
      <c r="A159" t="s">
        <v>32</v>
      </c>
      <c r="B159">
        <f>B157-B158</f>
        <v>8.0813075722385719E-6</v>
      </c>
      <c r="C159">
        <f t="shared" ref="C159:F159" si="21">C157-C158</f>
        <v>-3.7079587397981228E-4</v>
      </c>
      <c r="D159">
        <f t="shared" si="21"/>
        <v>0</v>
      </c>
      <c r="E159">
        <f t="shared" si="21"/>
        <v>3.7079587397981228E-4</v>
      </c>
      <c r="F159">
        <f t="shared" si="21"/>
        <v>-8.0813075722385719E-6</v>
      </c>
      <c r="G159" s="3" t="s">
        <v>63</v>
      </c>
    </row>
    <row r="161" spans="2:10">
      <c r="B161" t="s">
        <v>33</v>
      </c>
    </row>
    <row r="162" spans="2:10">
      <c r="B162" t="s">
        <v>34</v>
      </c>
      <c r="I162" s="3" t="s">
        <v>64</v>
      </c>
    </row>
    <row r="163" spans="2:10">
      <c r="J163" s="3" t="s">
        <v>65</v>
      </c>
    </row>
  </sheetData>
  <mergeCells count="1">
    <mergeCell ref="A1:K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Sections 1.4 &amp; 1.5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2015-07-01T14:26:48Z</dcterms:created>
  <dcterms:modified xsi:type="dcterms:W3CDTF">2015-07-01T19:32:36Z</dcterms:modified>
</cp:coreProperties>
</file>