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1.xml" ContentType="application/vnd.ms-office.chartstyle+xml"/>
  <Override PartName="/xl/charts/colors1.xml" ContentType="application/vnd.ms-office.chartcolorstyle+xml"/>
  <Override PartName="/xl/charts/style2.xml" ContentType="application/vnd.ms-office.chartstyle+xml"/>
  <Override PartName="/xl/charts/colors2.xml" ContentType="application/vnd.ms-office.chartcolorstyle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225"/>
  <workbookPr autoCompressPictures="0"/>
  <bookViews>
    <workbookView xWindow="0" yWindow="0" windowWidth="21460" windowHeight="17760"/>
  </bookViews>
  <sheets>
    <sheet name="Limits" sheetId="1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8" i="1" l="1"/>
  <c r="F121" i="1"/>
  <c r="D121" i="1"/>
  <c r="E121" i="1"/>
  <c r="G121" i="1"/>
  <c r="C121" i="1"/>
  <c r="D113" i="1"/>
  <c r="E113" i="1"/>
  <c r="F113" i="1"/>
  <c r="G113" i="1"/>
  <c r="C113" i="1"/>
  <c r="D108" i="1"/>
  <c r="E108" i="1"/>
  <c r="F108" i="1"/>
  <c r="G108" i="1"/>
  <c r="C108" i="1"/>
  <c r="D103" i="1"/>
  <c r="E103" i="1"/>
  <c r="F103" i="1"/>
  <c r="G103" i="1"/>
  <c r="C103" i="1"/>
  <c r="C98" i="1"/>
  <c r="D98" i="1"/>
  <c r="E98" i="1"/>
  <c r="F98" i="1"/>
  <c r="G98" i="1"/>
  <c r="H98" i="1"/>
  <c r="B98" i="1"/>
  <c r="C92" i="1"/>
  <c r="D92" i="1"/>
  <c r="E92" i="1"/>
  <c r="F92" i="1"/>
  <c r="G92" i="1"/>
  <c r="H92" i="1"/>
  <c r="B92" i="1"/>
  <c r="C86" i="1"/>
  <c r="D86" i="1"/>
  <c r="E86" i="1"/>
  <c r="F86" i="1"/>
  <c r="G86" i="1"/>
  <c r="H86" i="1"/>
  <c r="B86" i="1"/>
  <c r="C69" i="1"/>
  <c r="C70" i="1"/>
  <c r="C71" i="1"/>
  <c r="C72" i="1"/>
  <c r="D69" i="1"/>
  <c r="D70" i="1"/>
  <c r="E69" i="1"/>
  <c r="E70" i="1"/>
  <c r="D71" i="1"/>
  <c r="E71" i="1"/>
  <c r="C73" i="1"/>
  <c r="C74" i="1"/>
  <c r="C75" i="1"/>
  <c r="D73" i="1"/>
  <c r="E73" i="1"/>
  <c r="E74" i="1"/>
  <c r="E75" i="1"/>
  <c r="D74" i="1"/>
  <c r="B74" i="1"/>
  <c r="B73" i="1"/>
  <c r="B71" i="1"/>
  <c r="B69" i="1"/>
  <c r="B70" i="1"/>
  <c r="C58" i="1"/>
  <c r="C59" i="1"/>
  <c r="C60" i="1"/>
  <c r="C62" i="1"/>
  <c r="C63" i="1"/>
  <c r="B63" i="1"/>
  <c r="B62" i="1"/>
  <c r="B60" i="1"/>
  <c r="B58" i="1"/>
  <c r="B59" i="1"/>
  <c r="C18" i="1"/>
  <c r="C21" i="1"/>
  <c r="B21" i="1"/>
  <c r="C24" i="1"/>
  <c r="C33" i="1"/>
  <c r="B33" i="1"/>
  <c r="C30" i="1"/>
  <c r="B30" i="1"/>
  <c r="C42" i="1"/>
  <c r="D42" i="1"/>
  <c r="E42" i="1"/>
  <c r="F42" i="1"/>
  <c r="G42" i="1"/>
  <c r="H42" i="1"/>
  <c r="B42" i="1"/>
  <c r="C39" i="1"/>
  <c r="D39" i="1"/>
  <c r="E39" i="1"/>
  <c r="F39" i="1"/>
  <c r="G39" i="1"/>
  <c r="H39" i="1"/>
  <c r="B39" i="1"/>
  <c r="D37" i="1"/>
  <c r="D38" i="1"/>
  <c r="E37" i="1"/>
  <c r="E38" i="1"/>
  <c r="E40" i="1"/>
  <c r="F37" i="1"/>
  <c r="F38" i="1"/>
  <c r="G37" i="1"/>
  <c r="G38" i="1"/>
  <c r="G40" i="1"/>
  <c r="H37" i="1"/>
  <c r="H38" i="1"/>
  <c r="D41" i="1"/>
  <c r="E41" i="1"/>
  <c r="F41" i="1"/>
  <c r="F43" i="1"/>
  <c r="G41" i="1"/>
  <c r="H41" i="1"/>
  <c r="H43" i="1"/>
  <c r="C41" i="1"/>
  <c r="B41" i="1"/>
  <c r="C37" i="1"/>
  <c r="C38" i="1"/>
  <c r="B37" i="1"/>
  <c r="B38" i="1"/>
  <c r="C32" i="1"/>
  <c r="B32" i="1"/>
  <c r="B34" i="1"/>
  <c r="C28" i="1"/>
  <c r="C29" i="1"/>
  <c r="B28" i="1"/>
  <c r="B29" i="1"/>
  <c r="B19" i="1"/>
  <c r="B20" i="1"/>
  <c r="C19" i="1"/>
  <c r="C20" i="1"/>
  <c r="B22" i="1"/>
  <c r="B64" i="1"/>
  <c r="B75" i="1"/>
  <c r="D72" i="1"/>
  <c r="F40" i="1"/>
  <c r="H40" i="1"/>
  <c r="D40" i="1"/>
  <c r="G43" i="1"/>
  <c r="C34" i="1"/>
  <c r="E72" i="1"/>
  <c r="D75" i="1"/>
  <c r="B72" i="1"/>
  <c r="C61" i="1"/>
  <c r="B61" i="1"/>
  <c r="C64" i="1"/>
  <c r="D43" i="1"/>
  <c r="C31" i="1"/>
  <c r="B31" i="1"/>
  <c r="E43" i="1"/>
  <c r="C40" i="1"/>
  <c r="C43" i="1"/>
  <c r="B40" i="1"/>
  <c r="B43" i="1"/>
  <c r="C23" i="1"/>
  <c r="C25" i="1"/>
  <c r="C22" i="1"/>
</calcChain>
</file>

<file path=xl/sharedStrings.xml><?xml version="1.0" encoding="utf-8"?>
<sst xmlns="http://schemas.openxmlformats.org/spreadsheetml/2006/main" count="119" uniqueCount="79">
  <si>
    <t>Example:</t>
  </si>
  <si>
    <t>I can sell 100 items at $12 a piece or 15 items at $20 a piece.</t>
  </si>
  <si>
    <t>Use a logarithmic model for this demand data.</t>
  </si>
  <si>
    <t>q =</t>
  </si>
  <si>
    <t xml:space="preserve">p = </t>
  </si>
  <si>
    <t>R =</t>
  </si>
  <si>
    <t>C =</t>
  </si>
  <si>
    <t>P =</t>
  </si>
  <si>
    <t>MR =</t>
  </si>
  <si>
    <t>MC =</t>
  </si>
  <si>
    <t xml:space="preserve">MP = </t>
  </si>
  <si>
    <t>d =</t>
  </si>
  <si>
    <t xml:space="preserve">  = -4.217*LN(E18) + 31.42</t>
  </si>
  <si>
    <t xml:space="preserve">  = d times q</t>
  </si>
  <si>
    <t xml:space="preserve">  = R - C</t>
  </si>
  <si>
    <t xml:space="preserve">  =C20-B20</t>
  </si>
  <si>
    <t xml:space="preserve">d = </t>
  </si>
  <si>
    <t xml:space="preserve">MC = </t>
  </si>
  <si>
    <t>MP =</t>
  </si>
  <si>
    <t xml:space="preserve">  =85+14*E18</t>
  </si>
  <si>
    <t>Suppose that our fixed costs are $85 and it costs $14 per item to sell an item.</t>
  </si>
  <si>
    <t>&lt;--- Guess 12 and 35 (for break even points)</t>
  </si>
  <si>
    <t>&lt;--- Goal seek to be 0 by changing the quantity.</t>
  </si>
  <si>
    <t>We break even at q = 12.653 and 34.971</t>
  </si>
  <si>
    <t>&lt;--- Goal seek the MP=0 to find max.</t>
  </si>
  <si>
    <t>&lt;--- Max occurs when q = 23.</t>
  </si>
  <si>
    <t>Limit of x^2+4 as x approaches 1.</t>
  </si>
  <si>
    <t xml:space="preserve">x = </t>
  </si>
  <si>
    <t>y =</t>
  </si>
  <si>
    <t>Limit of (x^2-9)/(x-3) as x approaches 3.</t>
  </si>
  <si>
    <t>x =</t>
  </si>
  <si>
    <t xml:space="preserve">y = </t>
  </si>
  <si>
    <t xml:space="preserve">   =(I91^2-9)/(I91-3)</t>
  </si>
  <si>
    <t>Limit of abs(x+1)/(x+1) as x approaches -1.</t>
  </si>
  <si>
    <t xml:space="preserve">   =ABS(I97+1)/(I97+1)</t>
  </si>
  <si>
    <t xml:space="preserve">Example: </t>
  </si>
  <si>
    <t>Compute f'(3) for f(x)=x^2.</t>
  </si>
  <si>
    <t xml:space="preserve">h = </t>
  </si>
  <si>
    <t xml:space="preserve">[f(3+h) - f(3)] / h = </t>
  </si>
  <si>
    <t xml:space="preserve">   =((3+H102)^2 - 3^2)/H102</t>
  </si>
  <si>
    <t>Compute f'(-1)</t>
  </si>
  <si>
    <t>Compute f'(0)</t>
  </si>
  <si>
    <t xml:space="preserve">[f(-1+h) - f(-1)] / h = </t>
  </si>
  <si>
    <t xml:space="preserve">   =((-1+H107)^2 - (-1)^2)/H107</t>
  </si>
  <si>
    <t xml:space="preserve">[f(0+h) - f(0)] / h = </t>
  </si>
  <si>
    <t xml:space="preserve">   =((0+H112)^2 - 0^2)/H112</t>
  </si>
  <si>
    <t>Derivative of sine.</t>
  </si>
  <si>
    <t>Compute f'(a)</t>
  </si>
  <si>
    <t>a =</t>
  </si>
  <si>
    <t>[f(a+h) - f(a)] / h =</t>
  </si>
  <si>
    <t xml:space="preserve">  =(SIN($D$118+H120)-SIN($D$118))/H120</t>
  </si>
  <si>
    <t>Examples from 07-13-2015: Limits</t>
  </si>
  <si>
    <t>&lt;--- C18 is actually "=B18+1" so all of these numbers are computed from the quantity in B18.</t>
  </si>
  <si>
    <t xml:space="preserve">  =C21-B21</t>
  </si>
  <si>
    <t xml:space="preserve">  =C22-B22  OR  =C23-C24</t>
  </si>
  <si>
    <t>&lt;---- Compute the marginal functions directly: Type in R(q) = d(q) * q and then use copy/paste to get R(q) - R(q) and change q's to (q-1)'s in the second copy.</t>
  </si>
  <si>
    <t>&lt;---- MR - MC</t>
  </si>
  <si>
    <t>&lt;---- Cost is linear so instead we could just punch in "14" (its slope).</t>
  </si>
  <si>
    <t>&lt;---- A plot of R, C, P (deleted d = demand) with P put on a secondary axis.</t>
  </si>
  <si>
    <t>We see a maximum (for P) near q = 20 and two break even points.</t>
  </si>
  <si>
    <t>Interpreting marginal functions and using marginal functions to approximate function values.</t>
  </si>
  <si>
    <t xml:space="preserve">If P(100) = $200 and MP(100) = $5. Then MP(100) = P(100) - P(99) so 5 = 200 - P(99) and so P(99) = $195 (precisely). </t>
  </si>
  <si>
    <t>We can *approximate* other profit values: P(103) approx. P(100) + 3 MP(100) = 200 + 3(5) = $215. And P(98) approx. P(100) - 2 MP(100) = 200 -2(5) = $190.</t>
  </si>
  <si>
    <t>MP(52) = $3 means that the 52nd item caused our profit function to increase by $3. We cannot know whether P(52) is positive, negative or zero with more information.</t>
  </si>
  <si>
    <t>Limits</t>
  </si>
  <si>
    <t>&lt;---- As the x values approach 1…</t>
  </si>
  <si>
    <t>&lt;---- The y values approach 5 (the limit is 5).</t>
  </si>
  <si>
    <t>&lt;---- As the x values approach 3…</t>
  </si>
  <si>
    <t>&lt;---- The y values approach 6 (the limit is 6).</t>
  </si>
  <si>
    <t>&lt;--- As the x values approach -1…</t>
  </si>
  <si>
    <t>&lt;--- The y values approach -1 on the left and +1 on the right.</t>
  </si>
  <si>
    <t>This limit does not exist!</t>
  </si>
  <si>
    <t>&lt;---- As h approaches 0…</t>
  </si>
  <si>
    <t>&lt;---- The difference quotient approaches 6.</t>
  </si>
  <si>
    <t>Thus f'(3) = 6</t>
  </si>
  <si>
    <t>&lt;--- f'(-1) = -2</t>
  </si>
  <si>
    <t>&lt;--- f'(0) = 0</t>
  </si>
  <si>
    <t>&lt;--- We can change "a" to compute derivatives at different points.</t>
  </si>
  <si>
    <t>We found that f'(0) = 1 and f'(pi) = -1.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</si>
</sst>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6"/>
      <color theme="1"/>
      <name val="Calibri"/>
      <scheme val="minor"/>
    </font>
    <font>
      <b/>
      <i/>
      <sz val="11"/>
      <color theme="1"/>
      <name val="Calibri"/>
      <scheme val="minor"/>
    </font>
    <font>
      <i/>
      <sz val="11"/>
      <color theme="1"/>
      <name val="Calibri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164" fontId="0" fillId="0" borderId="0" xfId="0" applyNumberFormat="1"/>
    <xf numFmtId="0" fontId="0" fillId="0" borderId="0" xfId="0" applyAlignment="1">
      <alignment horizontal="right"/>
    </xf>
    <xf numFmtId="0" fontId="0" fillId="2" borderId="0" xfId="0" applyFill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3" fillId="0" borderId="0" xfId="0" applyFont="1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Limits!$A$7</c:f>
              <c:strCache>
                <c:ptCount val="1"/>
                <c:pt idx="0">
                  <c:v>p = 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1"/>
            <c:trendlineLbl>
              <c:layout>
                <c:manualLayout>
                  <c:x val="-0.350977108874049"/>
                  <c:y val="-0.46073651027014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Limits!$B$6:$C$6</c:f>
              <c:numCache>
                <c:formatCode>General</c:formatCode>
                <c:ptCount val="2"/>
                <c:pt idx="0">
                  <c:v>100.0</c:v>
                </c:pt>
                <c:pt idx="1">
                  <c:v>15.0</c:v>
                </c:pt>
              </c:numCache>
            </c:numRef>
          </c:xVal>
          <c:yVal>
            <c:numRef>
              <c:f>Limits!$B$7:$C$7</c:f>
              <c:numCache>
                <c:formatCode>"$"#,##0.00</c:formatCode>
                <c:ptCount val="2"/>
                <c:pt idx="0">
                  <c:v>12.0</c:v>
                </c:pt>
                <c:pt idx="1">
                  <c:v>20.0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8892472"/>
        <c:axId val="1838896008"/>
      </c:scatterChart>
      <c:valAx>
        <c:axId val="1838892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8896008"/>
        <c:crosses val="autoZero"/>
        <c:crossBetween val="midCat"/>
      </c:valAx>
      <c:valAx>
        <c:axId val="1838896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88924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Limits!$A$38</c:f>
              <c:strCache>
                <c:ptCount val="1"/>
                <c:pt idx="0">
                  <c:v>R =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Limits!$B$36:$H$36</c:f>
              <c:numCache>
                <c:formatCode>General</c:formatCode>
                <c:ptCount val="7"/>
                <c:pt idx="0">
                  <c:v>10.0</c:v>
                </c:pt>
                <c:pt idx="1">
                  <c:v>15.0</c:v>
                </c:pt>
                <c:pt idx="2">
                  <c:v>20.0</c:v>
                </c:pt>
                <c:pt idx="3">
                  <c:v>25.0</c:v>
                </c:pt>
                <c:pt idx="4">
                  <c:v>30.0</c:v>
                </c:pt>
                <c:pt idx="5">
                  <c:v>35.0</c:v>
                </c:pt>
                <c:pt idx="6">
                  <c:v>40.0</c:v>
                </c:pt>
              </c:numCache>
            </c:numRef>
          </c:xVal>
          <c:yVal>
            <c:numRef>
              <c:f>Limits!$B$38:$H$38</c:f>
              <c:numCache>
                <c:formatCode>"$"#,##0.00</c:formatCode>
                <c:ptCount val="7"/>
                <c:pt idx="0">
                  <c:v>217.0999866284411</c:v>
                </c:pt>
                <c:pt idx="1">
                  <c:v>300.0022845292798</c:v>
                </c:pt>
                <c:pt idx="2">
                  <c:v>375.7399400484564</c:v>
                </c:pt>
                <c:pt idx="3">
                  <c:v>446.15001616327</c:v>
                </c:pt>
                <c:pt idx="4">
                  <c:v>512.3145192459208</c:v>
                </c:pt>
                <c:pt idx="5">
                  <c:v>574.9484028644702</c:v>
                </c:pt>
                <c:pt idx="6">
                  <c:v>634.5598136800613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Limits!$A$39</c:f>
              <c:strCache>
                <c:ptCount val="1"/>
                <c:pt idx="0">
                  <c:v>C =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Limits!$B$36:$H$36</c:f>
              <c:numCache>
                <c:formatCode>General</c:formatCode>
                <c:ptCount val="7"/>
                <c:pt idx="0">
                  <c:v>10.0</c:v>
                </c:pt>
                <c:pt idx="1">
                  <c:v>15.0</c:v>
                </c:pt>
                <c:pt idx="2">
                  <c:v>20.0</c:v>
                </c:pt>
                <c:pt idx="3">
                  <c:v>25.0</c:v>
                </c:pt>
                <c:pt idx="4">
                  <c:v>30.0</c:v>
                </c:pt>
                <c:pt idx="5">
                  <c:v>35.0</c:v>
                </c:pt>
                <c:pt idx="6">
                  <c:v>40.0</c:v>
                </c:pt>
              </c:numCache>
            </c:numRef>
          </c:xVal>
          <c:yVal>
            <c:numRef>
              <c:f>Limits!$B$39:$H$39</c:f>
              <c:numCache>
                <c:formatCode>"$"#,##0.00</c:formatCode>
                <c:ptCount val="7"/>
                <c:pt idx="0">
                  <c:v>225.0</c:v>
                </c:pt>
                <c:pt idx="1">
                  <c:v>295.0</c:v>
                </c:pt>
                <c:pt idx="2">
                  <c:v>365.0</c:v>
                </c:pt>
                <c:pt idx="3">
                  <c:v>435.0</c:v>
                </c:pt>
                <c:pt idx="4">
                  <c:v>505.0</c:v>
                </c:pt>
                <c:pt idx="5">
                  <c:v>575.0</c:v>
                </c:pt>
                <c:pt idx="6">
                  <c:v>645.0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8975880"/>
        <c:axId val="1838981624"/>
      </c:scatterChart>
      <c:scatterChart>
        <c:scatterStyle val="lineMarker"/>
        <c:varyColors val="0"/>
        <c:ser>
          <c:idx val="3"/>
          <c:order val="2"/>
          <c:tx>
            <c:strRef>
              <c:f>Limits!$A$40</c:f>
              <c:strCache>
                <c:ptCount val="1"/>
                <c:pt idx="0">
                  <c:v>P =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Limits!$B$36:$H$36</c:f>
              <c:numCache>
                <c:formatCode>General</c:formatCode>
                <c:ptCount val="7"/>
                <c:pt idx="0">
                  <c:v>10.0</c:v>
                </c:pt>
                <c:pt idx="1">
                  <c:v>15.0</c:v>
                </c:pt>
                <c:pt idx="2">
                  <c:v>20.0</c:v>
                </c:pt>
                <c:pt idx="3">
                  <c:v>25.0</c:v>
                </c:pt>
                <c:pt idx="4">
                  <c:v>30.0</c:v>
                </c:pt>
                <c:pt idx="5">
                  <c:v>35.0</c:v>
                </c:pt>
                <c:pt idx="6">
                  <c:v>40.0</c:v>
                </c:pt>
              </c:numCache>
            </c:numRef>
          </c:xVal>
          <c:yVal>
            <c:numRef>
              <c:f>Limits!$B$40:$H$40</c:f>
              <c:numCache>
                <c:formatCode>"$"#,##0.00</c:formatCode>
                <c:ptCount val="7"/>
                <c:pt idx="0">
                  <c:v>-7.900013371558884</c:v>
                </c:pt>
                <c:pt idx="1">
                  <c:v>5.002284529279791</c:v>
                </c:pt>
                <c:pt idx="2">
                  <c:v>10.73994004845645</c:v>
                </c:pt>
                <c:pt idx="3">
                  <c:v>11.15001616327004</c:v>
                </c:pt>
                <c:pt idx="4">
                  <c:v>7.314519245920792</c:v>
                </c:pt>
                <c:pt idx="5">
                  <c:v>-0.0515971355298461</c:v>
                </c:pt>
                <c:pt idx="6">
                  <c:v>-10.44018631993868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8988984"/>
        <c:axId val="1838985528"/>
      </c:scatterChart>
      <c:valAx>
        <c:axId val="1838975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8981624"/>
        <c:crosses val="autoZero"/>
        <c:crossBetween val="midCat"/>
      </c:valAx>
      <c:valAx>
        <c:axId val="1838981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8975880"/>
        <c:crosses val="autoZero"/>
        <c:crossBetween val="midCat"/>
      </c:valAx>
      <c:valAx>
        <c:axId val="1838985528"/>
        <c:scaling>
          <c:orientation val="minMax"/>
        </c:scaling>
        <c:delete val="0"/>
        <c:axPos val="r"/>
        <c:numFmt formatCode="&quot;$&quot;#,##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8988984"/>
        <c:crosses val="max"/>
        <c:crossBetween val="midCat"/>
      </c:valAx>
      <c:valAx>
        <c:axId val="1838988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389855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165100</xdr:colOff>
      <xdr:row>4</xdr:row>
      <xdr:rowOff>126999</xdr:rowOff>
    </xdr:from>
    <xdr:to>
      <xdr:col>8</xdr:col>
      <xdr:colOff>127000</xdr:colOff>
      <xdr:row>13</xdr:row>
      <xdr:rowOff>180974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508000</xdr:colOff>
      <xdr:row>43</xdr:row>
      <xdr:rowOff>76199</xdr:rowOff>
    </xdr:from>
    <xdr:to>
      <xdr:col>6</xdr:col>
      <xdr:colOff>76200</xdr:colOff>
      <xdr:row>55</xdr:row>
      <xdr:rowOff>60324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3"/>
  <sheetViews>
    <sheetView tabSelected="1" zoomScale="110" zoomScaleNormal="110" zoomScalePageLayoutView="110" workbookViewId="0">
      <selection sqref="A1:E1"/>
    </sheetView>
  </sheetViews>
  <sheetFormatPr baseColWidth="10" defaultColWidth="8.83203125" defaultRowHeight="14" x14ac:dyDescent="0"/>
  <cols>
    <col min="4" max="4" width="10" bestFit="1" customWidth="1"/>
  </cols>
  <sheetData>
    <row r="1" spans="1:5" ht="20">
      <c r="A1" s="5" t="s">
        <v>51</v>
      </c>
      <c r="B1" s="5"/>
      <c r="C1" s="5"/>
      <c r="D1" s="5"/>
      <c r="E1" s="5"/>
    </row>
    <row r="3" spans="1:5">
      <c r="A3" s="6" t="s">
        <v>0</v>
      </c>
      <c r="B3" t="s">
        <v>1</v>
      </c>
    </row>
    <row r="4" spans="1:5">
      <c r="B4" t="s">
        <v>2</v>
      </c>
    </row>
    <row r="6" spans="1:5">
      <c r="A6" s="7" t="s">
        <v>3</v>
      </c>
      <c r="B6">
        <v>100</v>
      </c>
      <c r="C6">
        <v>15</v>
      </c>
    </row>
    <row r="7" spans="1:5">
      <c r="A7" s="7" t="s">
        <v>4</v>
      </c>
      <c r="B7" s="1">
        <v>12</v>
      </c>
      <c r="C7" s="1">
        <v>20</v>
      </c>
    </row>
    <row r="16" spans="1:5">
      <c r="A16" t="s">
        <v>20</v>
      </c>
    </row>
    <row r="18" spans="1:13">
      <c r="A18" s="6" t="s">
        <v>3</v>
      </c>
      <c r="B18">
        <v>1</v>
      </c>
      <c r="C18">
        <f>B18+1</f>
        <v>2</v>
      </c>
      <c r="E18" s="8" t="s">
        <v>52</v>
      </c>
      <c r="F18" s="8"/>
      <c r="G18" s="8"/>
      <c r="H18" s="8"/>
      <c r="I18" s="8"/>
      <c r="J18" s="8"/>
      <c r="K18" s="8"/>
      <c r="L18" s="8"/>
      <c r="M18" s="8"/>
    </row>
    <row r="19" spans="1:13">
      <c r="A19" s="6" t="s">
        <v>11</v>
      </c>
      <c r="B19" s="1">
        <f xml:space="preserve"> -4.217*LN(B18) + 31.42</f>
        <v>31.42</v>
      </c>
      <c r="C19" s="1">
        <f xml:space="preserve"> -4.217*LN(C18) + 31.42</f>
        <v>28.496998339578713</v>
      </c>
      <c r="E19" t="s">
        <v>12</v>
      </c>
    </row>
    <row r="20" spans="1:13">
      <c r="A20" s="6" t="s">
        <v>5</v>
      </c>
      <c r="B20" s="1">
        <f>B18*B19</f>
        <v>31.42</v>
      </c>
      <c r="C20" s="1">
        <f>C18*C19</f>
        <v>56.993996679157426</v>
      </c>
      <c r="E20" t="s">
        <v>13</v>
      </c>
    </row>
    <row r="21" spans="1:13">
      <c r="A21" s="6" t="s">
        <v>6</v>
      </c>
      <c r="B21" s="1">
        <f>85+14*B18</f>
        <v>99</v>
      </c>
      <c r="C21" s="1">
        <f>85+14*C18</f>
        <v>113</v>
      </c>
      <c r="E21" s="1" t="s">
        <v>19</v>
      </c>
    </row>
    <row r="22" spans="1:13">
      <c r="A22" s="6" t="s">
        <v>7</v>
      </c>
      <c r="B22" s="1">
        <f>B20-B21</f>
        <v>-67.58</v>
      </c>
      <c r="C22" s="1">
        <f>C20-C21</f>
        <v>-56.006003320842574</v>
      </c>
      <c r="E22" t="s">
        <v>14</v>
      </c>
    </row>
    <row r="23" spans="1:13">
      <c r="A23" s="6" t="s">
        <v>8</v>
      </c>
      <c r="B23" s="1"/>
      <c r="C23" s="1">
        <f>C20-B20</f>
        <v>25.573996679157425</v>
      </c>
      <c r="E23" s="1" t="s">
        <v>15</v>
      </c>
    </row>
    <row r="24" spans="1:13">
      <c r="A24" s="6" t="s">
        <v>9</v>
      </c>
      <c r="B24" s="1"/>
      <c r="C24" s="1">
        <f>C21-B21</f>
        <v>14</v>
      </c>
      <c r="E24" t="s">
        <v>53</v>
      </c>
    </row>
    <row r="25" spans="1:13">
      <c r="A25" s="6" t="s">
        <v>10</v>
      </c>
      <c r="B25" s="1"/>
      <c r="C25" s="1">
        <f>C23-C24</f>
        <v>11.573996679157425</v>
      </c>
      <c r="E25" s="1" t="s">
        <v>54</v>
      </c>
    </row>
    <row r="27" spans="1:13">
      <c r="A27" t="s">
        <v>3</v>
      </c>
      <c r="B27">
        <v>2</v>
      </c>
      <c r="C27">
        <v>3</v>
      </c>
    </row>
    <row r="28" spans="1:13">
      <c r="A28" t="s">
        <v>16</v>
      </c>
      <c r="B28" s="1">
        <f xml:space="preserve"> -4.217*LN(B27) + 31.42</f>
        <v>28.496998339578713</v>
      </c>
      <c r="C28" s="1">
        <f xml:space="preserve"> -4.217*LN(C27) + 31.42</f>
        <v>26.787151978686584</v>
      </c>
    </row>
    <row r="29" spans="1:13">
      <c r="A29" t="s">
        <v>5</v>
      </c>
      <c r="B29" s="1">
        <f>B27*B28</f>
        <v>56.993996679157426</v>
      </c>
      <c r="C29" s="1">
        <f>C27*C28</f>
        <v>80.361455936059755</v>
      </c>
    </row>
    <row r="30" spans="1:13">
      <c r="A30" t="s">
        <v>6</v>
      </c>
      <c r="B30" s="1">
        <f>85+14*B27</f>
        <v>113</v>
      </c>
      <c r="C30" s="1">
        <f>85+14*C27</f>
        <v>127</v>
      </c>
    </row>
    <row r="31" spans="1:13">
      <c r="A31" t="s">
        <v>7</v>
      </c>
      <c r="B31" s="1">
        <f>B29-B30</f>
        <v>-56.006003320842574</v>
      </c>
      <c r="C31" s="1">
        <f>C29-C30</f>
        <v>-46.638544063940245</v>
      </c>
    </row>
    <row r="32" spans="1:13">
      <c r="A32" t="s">
        <v>8</v>
      </c>
      <c r="B32" s="1">
        <f xml:space="preserve"> ( -4.217*LN(B27) + 31.42)*B27 - ( -4.217*LN(B27-1) + 31.42)*(B27-1)</f>
        <v>25.573996679157425</v>
      </c>
      <c r="C32" s="1">
        <f xml:space="preserve"> ( -4.217*LN(C27) + 31.42)*C27 - ( -4.217*LN(C27-1) + 31.42)*(C27-1)</f>
        <v>23.367459256902329</v>
      </c>
      <c r="D32" s="9" t="s">
        <v>55</v>
      </c>
    </row>
    <row r="33" spans="1:12">
      <c r="A33" t="s">
        <v>17</v>
      </c>
      <c r="B33" s="1">
        <f>(85+14*B27) - (85+14*(B27-1))</f>
        <v>14</v>
      </c>
      <c r="C33" s="1">
        <f>(85+14*C27) - (85+14*(C27-1))</f>
        <v>14</v>
      </c>
      <c r="D33" s="9" t="s">
        <v>57</v>
      </c>
    </row>
    <row r="34" spans="1:12">
      <c r="A34" t="s">
        <v>18</v>
      </c>
      <c r="B34" s="1">
        <f>B32-B33</f>
        <v>11.573996679157425</v>
      </c>
      <c r="C34" s="1">
        <f>C32-C33</f>
        <v>9.3674592569023289</v>
      </c>
      <c r="D34" s="9" t="s">
        <v>56</v>
      </c>
    </row>
    <row r="36" spans="1:12">
      <c r="A36" t="s">
        <v>3</v>
      </c>
      <c r="B36">
        <v>10</v>
      </c>
      <c r="C36">
        <v>15</v>
      </c>
      <c r="D36">
        <v>20</v>
      </c>
      <c r="E36">
        <v>25</v>
      </c>
      <c r="F36">
        <v>30</v>
      </c>
      <c r="G36">
        <v>35</v>
      </c>
      <c r="H36">
        <v>40</v>
      </c>
    </row>
    <row r="37" spans="1:12">
      <c r="A37" t="s">
        <v>16</v>
      </c>
      <c r="B37" s="1">
        <f xml:space="preserve"> -4.217*LN(B36) + 31.42</f>
        <v>21.709998662844111</v>
      </c>
      <c r="C37" s="1">
        <f xml:space="preserve"> -4.217*LN(C36) + 31.42</f>
        <v>20.000152301951985</v>
      </c>
      <c r="D37" s="1">
        <f t="shared" ref="D37:H37" si="0" xml:space="preserve"> -4.217*LN(D36) + 31.42</f>
        <v>18.786997002422822</v>
      </c>
      <c r="E37" s="1">
        <f t="shared" si="0"/>
        <v>17.846000646530801</v>
      </c>
      <c r="F37" s="1">
        <f t="shared" si="0"/>
        <v>17.077150641530693</v>
      </c>
      <c r="G37" s="1">
        <f t="shared" si="0"/>
        <v>16.427097224699146</v>
      </c>
      <c r="H37" s="1">
        <f t="shared" si="0"/>
        <v>15.863995342001534</v>
      </c>
      <c r="I37" s="1"/>
      <c r="J37" s="1"/>
      <c r="K37" s="1"/>
    </row>
    <row r="38" spans="1:12">
      <c r="A38" t="s">
        <v>5</v>
      </c>
      <c r="B38" s="1">
        <f>B36*B37</f>
        <v>217.09998662844112</v>
      </c>
      <c r="C38" s="1">
        <f>C36*C37</f>
        <v>300.00228452927979</v>
      </c>
      <c r="D38" s="1">
        <f t="shared" ref="D38:H38" si="1">D36*D37</f>
        <v>375.73994004845645</v>
      </c>
      <c r="E38" s="1">
        <f t="shared" si="1"/>
        <v>446.15001616327004</v>
      </c>
      <c r="F38" s="1">
        <f t="shared" si="1"/>
        <v>512.31451924592079</v>
      </c>
      <c r="G38" s="1">
        <f t="shared" si="1"/>
        <v>574.94840286447015</v>
      </c>
      <c r="H38" s="1">
        <f t="shared" si="1"/>
        <v>634.55981368006132</v>
      </c>
      <c r="I38" s="1"/>
      <c r="J38" s="1"/>
      <c r="K38" s="1"/>
    </row>
    <row r="39" spans="1:12">
      <c r="A39" t="s">
        <v>6</v>
      </c>
      <c r="B39" s="1">
        <f>85+14*B36</f>
        <v>225</v>
      </c>
      <c r="C39" s="1">
        <f t="shared" ref="C39:H39" si="2">85+14*C36</f>
        <v>295</v>
      </c>
      <c r="D39" s="1">
        <f t="shared" si="2"/>
        <v>365</v>
      </c>
      <c r="E39" s="1">
        <f t="shared" si="2"/>
        <v>435</v>
      </c>
      <c r="F39" s="1">
        <f t="shared" si="2"/>
        <v>505</v>
      </c>
      <c r="G39" s="1">
        <f t="shared" si="2"/>
        <v>575</v>
      </c>
      <c r="H39" s="1">
        <f t="shared" si="2"/>
        <v>645</v>
      </c>
      <c r="I39" s="1"/>
      <c r="J39" s="1"/>
      <c r="K39" s="1"/>
      <c r="L39" s="1"/>
    </row>
    <row r="40" spans="1:12">
      <c r="A40" t="s">
        <v>7</v>
      </c>
      <c r="B40" s="1">
        <f>B38-B39</f>
        <v>-7.9000133715588845</v>
      </c>
      <c r="C40" s="1">
        <f>C38-C39</f>
        <v>5.0022845292797911</v>
      </c>
      <c r="D40" s="1">
        <f t="shared" ref="D40:H40" si="3">D38-D39</f>
        <v>10.739940048456447</v>
      </c>
      <c r="E40" s="1">
        <f t="shared" si="3"/>
        <v>11.150016163270038</v>
      </c>
      <c r="F40" s="1">
        <f t="shared" si="3"/>
        <v>7.3145192459207919</v>
      </c>
      <c r="G40" s="1">
        <f t="shared" si="3"/>
        <v>-5.1597135529846128E-2</v>
      </c>
      <c r="H40" s="1">
        <f t="shared" si="3"/>
        <v>-10.440186319938675</v>
      </c>
      <c r="I40" s="1"/>
      <c r="J40" s="1"/>
      <c r="K40" s="1"/>
    </row>
    <row r="41" spans="1:12">
      <c r="A41" t="s">
        <v>8</v>
      </c>
      <c r="B41" s="1">
        <f xml:space="preserve"> ( -4.217*LN(B36) + 31.42)*B36 - ( -4.217*LN(B36-1) + 31.42)*(B36-1)</f>
        <v>17.711251012082613</v>
      </c>
      <c r="C41" s="1">
        <f xml:space="preserve"> ( -4.217*LN(C36) + 31.42)*C36 - ( -4.217*LN(C36-1) + 31.42)*(C36-1)</f>
        <v>15.926951155105371</v>
      </c>
      <c r="D41" s="1">
        <f t="shared" ref="D41:H41" si="4" xml:space="preserve"> ( -4.217*LN(D36) + 31.42)*D36 - ( -4.217*LN(D36-1) + 31.42)*(D36-1)</f>
        <v>14.677224376209097</v>
      </c>
      <c r="E41" s="1">
        <f t="shared" si="4"/>
        <v>13.71448822512491</v>
      </c>
      <c r="F41" s="1">
        <f t="shared" si="4"/>
        <v>12.93122818245655</v>
      </c>
      <c r="G41" s="1">
        <f t="shared" si="4"/>
        <v>12.270922162886109</v>
      </c>
      <c r="H41" s="1">
        <f t="shared" si="4"/>
        <v>11.70015268748125</v>
      </c>
      <c r="I41" s="1"/>
      <c r="J41" s="1"/>
      <c r="K41" s="1"/>
    </row>
    <row r="42" spans="1:12">
      <c r="A42" t="s">
        <v>17</v>
      </c>
      <c r="B42" s="1">
        <f>(85+14*B36) - (85+14*(B36-1))</f>
        <v>14</v>
      </c>
      <c r="C42" s="1">
        <f t="shared" ref="C42:H42" si="5">(85+14*C36) - (85+14*(C36-1))</f>
        <v>14</v>
      </c>
      <c r="D42" s="1">
        <f t="shared" si="5"/>
        <v>14</v>
      </c>
      <c r="E42" s="1">
        <f t="shared" si="5"/>
        <v>14</v>
      </c>
      <c r="F42" s="1">
        <f t="shared" si="5"/>
        <v>14</v>
      </c>
      <c r="G42" s="1">
        <f t="shared" si="5"/>
        <v>14</v>
      </c>
      <c r="H42" s="1">
        <f t="shared" si="5"/>
        <v>14</v>
      </c>
      <c r="I42" s="1"/>
      <c r="J42" s="1"/>
      <c r="K42" s="1"/>
    </row>
    <row r="43" spans="1:12">
      <c r="A43" t="s">
        <v>18</v>
      </c>
      <c r="B43" s="1">
        <f>B41-B42</f>
        <v>3.711251012082613</v>
      </c>
      <c r="C43" s="1">
        <f>C41-C42</f>
        <v>1.9269511551053711</v>
      </c>
      <c r="D43" s="1">
        <f t="shared" ref="D43:H43" si="6">D41-D42</f>
        <v>0.67722437620909659</v>
      </c>
      <c r="E43" s="1">
        <f t="shared" si="6"/>
        <v>-0.28551177487508994</v>
      </c>
      <c r="F43" s="1">
        <f t="shared" si="6"/>
        <v>-1.0687718175434497</v>
      </c>
      <c r="G43" s="1">
        <f t="shared" si="6"/>
        <v>-1.7290778371138913</v>
      </c>
      <c r="H43" s="1">
        <f t="shared" si="6"/>
        <v>-2.2998473125187502</v>
      </c>
      <c r="I43" s="1"/>
      <c r="J43" s="1"/>
      <c r="K43" s="1"/>
    </row>
    <row r="47" spans="1:12">
      <c r="H47" s="9" t="s">
        <v>58</v>
      </c>
    </row>
    <row r="48" spans="1:12">
      <c r="I48" s="9" t="s">
        <v>59</v>
      </c>
    </row>
    <row r="57" spans="1:4">
      <c r="A57" t="s">
        <v>3</v>
      </c>
      <c r="B57">
        <v>12.653377735884767</v>
      </c>
      <c r="C57">
        <v>34.970828427416883</v>
      </c>
      <c r="D57" s="9" t="s">
        <v>21</v>
      </c>
    </row>
    <row r="58" spans="1:4">
      <c r="A58" t="s">
        <v>16</v>
      </c>
      <c r="B58" s="1">
        <f xml:space="preserve"> -4.217*LN(B57) + 31.42</f>
        <v>20.717573672949392</v>
      </c>
      <c r="C58" s="1">
        <f xml:space="preserve"> -4.217*LN(C57) + 31.42</f>
        <v>16.430613448001772</v>
      </c>
    </row>
    <row r="59" spans="1:4">
      <c r="A59" t="s">
        <v>5</v>
      </c>
      <c r="B59" s="1">
        <f>B57*B58</f>
        <v>262.14728545485025</v>
      </c>
      <c r="C59" s="1">
        <f>C57*C58</f>
        <v>574.59216384727847</v>
      </c>
    </row>
    <row r="60" spans="1:4">
      <c r="A60" t="s">
        <v>6</v>
      </c>
      <c r="B60" s="1">
        <f>85+14*B57</f>
        <v>262.14728830238676</v>
      </c>
      <c r="C60" s="1">
        <f>85+14*C57</f>
        <v>574.59159798383644</v>
      </c>
    </row>
    <row r="61" spans="1:4">
      <c r="A61" t="s">
        <v>7</v>
      </c>
      <c r="B61" s="1">
        <f>B59-B60</f>
        <v>-2.8475365070335101E-6</v>
      </c>
      <c r="C61" s="1">
        <f>C59-C60</f>
        <v>5.6586344203424233E-4</v>
      </c>
      <c r="D61" s="9" t="s">
        <v>22</v>
      </c>
    </row>
    <row r="62" spans="1:4">
      <c r="A62" t="s">
        <v>8</v>
      </c>
      <c r="B62" s="1">
        <f xml:space="preserve"> ( -4.217*LN(B57) + 31.42)*B57 - ( -4.217*LN(B57-1) + 31.42)*(B57-1)</f>
        <v>16.671780912917995</v>
      </c>
      <c r="C62" s="1">
        <f xml:space="preserve"> ( -4.217*LN(C57) + 31.42)*C57 - ( -4.217*LN(C57-1) + 31.42)*(C57-1)</f>
        <v>12.27448961750099</v>
      </c>
    </row>
    <row r="63" spans="1:4">
      <c r="A63" t="s">
        <v>17</v>
      </c>
      <c r="B63" s="1">
        <f>(85+14*B57) - (85+14*(B57-1))</f>
        <v>14</v>
      </c>
      <c r="C63" s="1">
        <f>(85+14*C57) - (85+14*(C57-1))</f>
        <v>14</v>
      </c>
    </row>
    <row r="64" spans="1:4">
      <c r="A64" t="s">
        <v>18</v>
      </c>
      <c r="B64" s="1">
        <f>B62-B63</f>
        <v>2.6717809129179955</v>
      </c>
      <c r="C64" s="1">
        <f>C62-C63</f>
        <v>-1.7255103824990101</v>
      </c>
    </row>
    <row r="66" spans="1:6">
      <c r="A66" t="s">
        <v>23</v>
      </c>
    </row>
    <row r="68" spans="1:6">
      <c r="A68" t="s">
        <v>3</v>
      </c>
      <c r="B68">
        <v>23.39408761187914</v>
      </c>
      <c r="C68">
        <v>22</v>
      </c>
      <c r="D68">
        <v>23</v>
      </c>
      <c r="E68">
        <v>24</v>
      </c>
      <c r="F68" s="9" t="s">
        <v>25</v>
      </c>
    </row>
    <row r="69" spans="1:6">
      <c r="A69" t="s">
        <v>16</v>
      </c>
      <c r="B69" s="1">
        <f xml:space="preserve"> -4.217*LN(B68) + 31.42</f>
        <v>18.125977821514731</v>
      </c>
      <c r="C69" s="1">
        <f t="shared" ref="C69:E69" si="7" xml:space="preserve"> -4.217*LN(C68) + 31.42</f>
        <v>18.385073974187982</v>
      </c>
      <c r="D69" s="1">
        <f t="shared" si="7"/>
        <v>18.19762089142678</v>
      </c>
      <c r="E69" s="1">
        <f t="shared" si="7"/>
        <v>18.018146997422715</v>
      </c>
    </row>
    <row r="70" spans="1:6">
      <c r="A70" t="s">
        <v>5</v>
      </c>
      <c r="B70" s="1">
        <f>B68*B69</f>
        <v>424.04071320749381</v>
      </c>
      <c r="C70" s="1">
        <f t="shared" ref="C70:E70" si="8">C68*C69</f>
        <v>404.47162743213562</v>
      </c>
      <c r="D70" s="1">
        <f t="shared" si="8"/>
        <v>418.54528050281596</v>
      </c>
      <c r="E70" s="1">
        <f t="shared" si="8"/>
        <v>432.43552793814513</v>
      </c>
    </row>
    <row r="71" spans="1:6">
      <c r="A71" t="s">
        <v>6</v>
      </c>
      <c r="B71" s="1">
        <f>85+14*B68</f>
        <v>412.51722656630795</v>
      </c>
      <c r="C71" s="1">
        <f t="shared" ref="C71:E71" si="9">85+14*C68</f>
        <v>393</v>
      </c>
      <c r="D71" s="1">
        <f t="shared" si="9"/>
        <v>407</v>
      </c>
      <c r="E71" s="1">
        <f t="shared" si="9"/>
        <v>421</v>
      </c>
    </row>
    <row r="72" spans="1:6">
      <c r="A72" t="s">
        <v>7</v>
      </c>
      <c r="B72" s="1">
        <f>B70-B71</f>
        <v>11.523486641185855</v>
      </c>
      <c r="C72" s="1">
        <f t="shared" ref="C72:E72" si="10">C70-C71</f>
        <v>11.47162743213562</v>
      </c>
      <c r="D72" s="1">
        <f t="shared" si="10"/>
        <v>11.545280502815956</v>
      </c>
      <c r="E72" s="1">
        <f t="shared" si="10"/>
        <v>11.435527938145128</v>
      </c>
    </row>
    <row r="73" spans="1:6">
      <c r="A73" t="s">
        <v>8</v>
      </c>
      <c r="B73" s="1">
        <f xml:space="preserve"> ( -4.217*LN(B68) + 31.42)*B68 - ( -4.217*LN(B68-1) + 31.42)*(B68-1)</f>
        <v>14.000419826119355</v>
      </c>
      <c r="C73" s="1">
        <f t="shared" ref="C73:E73" si="11" xml:space="preserve"> ( -4.217*LN(C68) + 31.42)*C68 - ( -4.217*LN(C68-1) + 31.42)*(C68-1)</f>
        <v>14.265400949608761</v>
      </c>
      <c r="D73" s="1">
        <f t="shared" si="11"/>
        <v>14.073653070680336</v>
      </c>
      <c r="E73" s="1">
        <f t="shared" si="11"/>
        <v>13.890247435329172</v>
      </c>
    </row>
    <row r="74" spans="1:6">
      <c r="A74" t="s">
        <v>17</v>
      </c>
      <c r="B74" s="1">
        <f>(85+14*B68) - (85+14*(B68-1))</f>
        <v>14</v>
      </c>
      <c r="C74" s="1">
        <f t="shared" ref="C74:E74" si="12">(85+14*C68) - (85+14*(C68-1))</f>
        <v>14</v>
      </c>
      <c r="D74" s="1">
        <f t="shared" si="12"/>
        <v>14</v>
      </c>
      <c r="E74" s="1">
        <f t="shared" si="12"/>
        <v>14</v>
      </c>
    </row>
    <row r="75" spans="1:6">
      <c r="A75" t="s">
        <v>18</v>
      </c>
      <c r="B75" s="1">
        <f>B73-B74</f>
        <v>4.198261193550934E-4</v>
      </c>
      <c r="C75" s="1">
        <f t="shared" ref="C75:E75" si="13">C73-C74</f>
        <v>0.26540094960876104</v>
      </c>
      <c r="D75" s="1">
        <f t="shared" si="13"/>
        <v>7.3653070680336441E-2</v>
      </c>
      <c r="E75" s="1">
        <f t="shared" si="13"/>
        <v>-0.10975256467082772</v>
      </c>
      <c r="F75" s="9" t="s">
        <v>24</v>
      </c>
    </row>
    <row r="77" spans="1:6">
      <c r="A77" s="6" t="s">
        <v>0</v>
      </c>
      <c r="B77" t="s">
        <v>60</v>
      </c>
    </row>
    <row r="78" spans="1:6">
      <c r="B78" t="s">
        <v>61</v>
      </c>
    </row>
    <row r="79" spans="1:6">
      <c r="B79" t="s">
        <v>62</v>
      </c>
    </row>
    <row r="80" spans="1:6">
      <c r="B80" t="s">
        <v>63</v>
      </c>
    </row>
    <row r="82" spans="1:11" ht="20">
      <c r="A82" s="4" t="s">
        <v>64</v>
      </c>
    </row>
    <row r="83" spans="1:11">
      <c r="A83" s="6" t="s">
        <v>0</v>
      </c>
      <c r="B83" t="s">
        <v>26</v>
      </c>
    </row>
    <row r="85" spans="1:11">
      <c r="A85" t="s">
        <v>27</v>
      </c>
      <c r="B85">
        <v>0.9</v>
      </c>
      <c r="C85">
        <v>0.99</v>
      </c>
      <c r="D85">
        <v>0.99999899999999997</v>
      </c>
      <c r="E85">
        <v>1</v>
      </c>
      <c r="F85">
        <v>1.0000009999999999</v>
      </c>
      <c r="G85">
        <v>1.01</v>
      </c>
      <c r="H85">
        <v>1.1000000000000001</v>
      </c>
      <c r="I85" s="9" t="s">
        <v>65</v>
      </c>
    </row>
    <row r="86" spans="1:11">
      <c r="A86" t="s">
        <v>28</v>
      </c>
      <c r="B86">
        <f>B85^2+4</f>
        <v>4.8100000000000005</v>
      </c>
      <c r="C86">
        <f t="shared" ref="C86:H86" si="14">C85^2+4</f>
        <v>4.9801000000000002</v>
      </c>
      <c r="D86">
        <f t="shared" si="14"/>
        <v>4.9999980000009998</v>
      </c>
      <c r="E86">
        <f t="shared" si="14"/>
        <v>5</v>
      </c>
      <c r="F86">
        <f t="shared" si="14"/>
        <v>5.0000020000010004</v>
      </c>
      <c r="G86">
        <f t="shared" si="14"/>
        <v>5.0201000000000002</v>
      </c>
      <c r="H86">
        <f t="shared" si="14"/>
        <v>5.21</v>
      </c>
      <c r="I86" s="9" t="s">
        <v>66</v>
      </c>
    </row>
    <row r="89" spans="1:11">
      <c r="A89" t="s">
        <v>0</v>
      </c>
      <c r="B89" t="s">
        <v>29</v>
      </c>
    </row>
    <row r="91" spans="1:11">
      <c r="A91" t="s">
        <v>30</v>
      </c>
      <c r="B91">
        <v>2.9</v>
      </c>
      <c r="C91">
        <v>2.9998999999999998</v>
      </c>
      <c r="D91">
        <v>2.9999989999999999</v>
      </c>
      <c r="E91">
        <v>3</v>
      </c>
      <c r="F91">
        <v>3.0000010000000001</v>
      </c>
      <c r="G91">
        <v>3.0001000000000002</v>
      </c>
      <c r="H91">
        <v>3.1</v>
      </c>
      <c r="K91" s="9" t="s">
        <v>67</v>
      </c>
    </row>
    <row r="92" spans="1:11">
      <c r="A92" t="s">
        <v>31</v>
      </c>
      <c r="B92">
        <f>(B91^2-9)/(B91-3)</f>
        <v>5.8999999999999932</v>
      </c>
      <c r="C92">
        <f t="shared" ref="C92:H92" si="15">(C91^2-9)/(C91-3)</f>
        <v>5.9999000000006077</v>
      </c>
      <c r="D92">
        <f t="shared" si="15"/>
        <v>5.9999989999110994</v>
      </c>
      <c r="E92" t="e">
        <f t="shared" si="15"/>
        <v>#DIV/0!</v>
      </c>
      <c r="F92">
        <f t="shared" si="15"/>
        <v>6.0000010000889006</v>
      </c>
      <c r="G92">
        <f t="shared" si="15"/>
        <v>6.0000999999993923</v>
      </c>
      <c r="H92">
        <f t="shared" si="15"/>
        <v>6.1000000000000068</v>
      </c>
      <c r="I92" t="s">
        <v>32</v>
      </c>
      <c r="K92" s="9" t="s">
        <v>68</v>
      </c>
    </row>
    <row r="95" spans="1:11">
      <c r="A95" t="s">
        <v>0</v>
      </c>
      <c r="B95" t="s">
        <v>33</v>
      </c>
    </row>
    <row r="97" spans="1:12">
      <c r="A97" t="s">
        <v>27</v>
      </c>
      <c r="B97">
        <v>-1.1000000000000001</v>
      </c>
      <c r="C97">
        <v>-1.0009999999999999</v>
      </c>
      <c r="D97">
        <v>-1.0000100000000001</v>
      </c>
      <c r="E97">
        <v>-1</v>
      </c>
      <c r="F97">
        <v>-0.99999000000000005</v>
      </c>
      <c r="G97">
        <v>-0.999</v>
      </c>
      <c r="H97">
        <v>-0.9</v>
      </c>
      <c r="K97" s="9" t="s">
        <v>69</v>
      </c>
      <c r="L97" s="9"/>
    </row>
    <row r="98" spans="1:12">
      <c r="A98" t="s">
        <v>31</v>
      </c>
      <c r="B98">
        <f>ABS(B97+1)/(B97+1)</f>
        <v>-1</v>
      </c>
      <c r="C98">
        <f t="shared" ref="C98:H98" si="16">ABS(C97+1)/(C97+1)</f>
        <v>-1</v>
      </c>
      <c r="D98">
        <f t="shared" si="16"/>
        <v>-1</v>
      </c>
      <c r="E98" t="e">
        <f t="shared" si="16"/>
        <v>#DIV/0!</v>
      </c>
      <c r="F98">
        <f t="shared" si="16"/>
        <v>1</v>
      </c>
      <c r="G98">
        <f t="shared" si="16"/>
        <v>1</v>
      </c>
      <c r="H98">
        <f t="shared" si="16"/>
        <v>1</v>
      </c>
      <c r="I98" t="s">
        <v>34</v>
      </c>
      <c r="K98" s="9" t="s">
        <v>70</v>
      </c>
      <c r="L98" s="9"/>
    </row>
    <row r="99" spans="1:12">
      <c r="K99" s="9"/>
      <c r="L99" s="9" t="s">
        <v>71</v>
      </c>
    </row>
    <row r="100" spans="1:12">
      <c r="A100" t="s">
        <v>35</v>
      </c>
      <c r="B100" t="s">
        <v>36</v>
      </c>
    </row>
    <row r="102" spans="1:12">
      <c r="B102" t="s">
        <v>37</v>
      </c>
      <c r="C102">
        <v>-1E-3</v>
      </c>
      <c r="D102">
        <v>-9.9999999999999995E-7</v>
      </c>
      <c r="E102">
        <v>0</v>
      </c>
      <c r="F102">
        <v>9.9999999999999995E-7</v>
      </c>
      <c r="G102">
        <v>1E-3</v>
      </c>
      <c r="K102" s="9" t="s">
        <v>72</v>
      </c>
    </row>
    <row r="103" spans="1:12">
      <c r="A103" t="s">
        <v>38</v>
      </c>
      <c r="C103">
        <f>((3+C102)^2 - 3^2)/C102</f>
        <v>5.9989999999991994</v>
      </c>
      <c r="D103">
        <f t="shared" ref="D103" si="17">((3+D102)^2 - 3^2)/D102</f>
        <v>5.9999990007497672</v>
      </c>
      <c r="E103" t="e">
        <f>((3+E102)^2 - 3^2)/E102</f>
        <v>#DIV/0!</v>
      </c>
      <c r="F103">
        <f>((3+F102)^2 - 3^2)/F102</f>
        <v>6.0000010009275684</v>
      </c>
      <c r="G103">
        <f>((3+G102)^2 - 3^2)/G102</f>
        <v>6.000999999999479</v>
      </c>
      <c r="H103" t="s">
        <v>39</v>
      </c>
      <c r="K103" s="9" t="s">
        <v>73</v>
      </c>
    </row>
    <row r="104" spans="1:12">
      <c r="L104" s="9" t="s">
        <v>74</v>
      </c>
    </row>
    <row r="106" spans="1:12">
      <c r="A106" t="s">
        <v>40</v>
      </c>
    </row>
    <row r="107" spans="1:12">
      <c r="B107" t="s">
        <v>37</v>
      </c>
      <c r="C107">
        <v>-1E-3</v>
      </c>
      <c r="D107">
        <v>-9.9999999999999995E-7</v>
      </c>
      <c r="E107">
        <v>0</v>
      </c>
      <c r="F107">
        <v>9.9999999999999995E-7</v>
      </c>
      <c r="G107">
        <v>1E-3</v>
      </c>
    </row>
    <row r="108" spans="1:12">
      <c r="A108" t="s">
        <v>42</v>
      </c>
      <c r="C108">
        <f>((-1+C107)^2 - (-1)^2)/C107</f>
        <v>-2.0009999999996975</v>
      </c>
      <c r="D108">
        <f t="shared" ref="D108:G108" si="18">((-1+D107)^2 - (-1)^2)/D107</f>
        <v>-2.0000009999243673</v>
      </c>
      <c r="E108" t="e">
        <f t="shared" si="18"/>
        <v>#DIV/0!</v>
      </c>
      <c r="F108">
        <f t="shared" si="18"/>
        <v>-1.999999000079633</v>
      </c>
      <c r="G108">
        <f t="shared" si="18"/>
        <v>-1.998999999999973</v>
      </c>
      <c r="H108" t="s">
        <v>43</v>
      </c>
      <c r="K108" s="9" t="s">
        <v>75</v>
      </c>
    </row>
    <row r="111" spans="1:12">
      <c r="A111" t="s">
        <v>41</v>
      </c>
    </row>
    <row r="112" spans="1:12">
      <c r="B112" t="s">
        <v>37</v>
      </c>
      <c r="C112">
        <v>-1E-3</v>
      </c>
      <c r="D112">
        <v>-9.9999999999999995E-7</v>
      </c>
      <c r="E112">
        <v>0</v>
      </c>
      <c r="F112">
        <v>9.9999999999999995E-7</v>
      </c>
      <c r="G112">
        <v>1E-3</v>
      </c>
    </row>
    <row r="113" spans="1:11">
      <c r="A113" t="s">
        <v>44</v>
      </c>
      <c r="C113">
        <f>((0+C112)^2 - 0^2)/C112</f>
        <v>-1E-3</v>
      </c>
      <c r="D113">
        <f t="shared" ref="D113:G113" si="19">((0+D112)^2 - 0^2)/D112</f>
        <v>-9.9999999999999995E-7</v>
      </c>
      <c r="E113" t="e">
        <f t="shared" si="19"/>
        <v>#DIV/0!</v>
      </c>
      <c r="F113">
        <f t="shared" si="19"/>
        <v>9.9999999999999995E-7</v>
      </c>
      <c r="G113">
        <f t="shared" si="19"/>
        <v>1E-3</v>
      </c>
      <c r="H113" t="s">
        <v>45</v>
      </c>
      <c r="K113" s="9" t="s">
        <v>76</v>
      </c>
    </row>
    <row r="116" spans="1:11">
      <c r="A116" t="s">
        <v>0</v>
      </c>
      <c r="B116" t="s">
        <v>46</v>
      </c>
    </row>
    <row r="118" spans="1:11">
      <c r="A118" t="s">
        <v>47</v>
      </c>
      <c r="C118" s="2" t="s">
        <v>48</v>
      </c>
      <c r="D118" s="3">
        <f>PI()</f>
        <v>3.1415926535897931</v>
      </c>
      <c r="E118" s="9" t="s">
        <v>77</v>
      </c>
    </row>
    <row r="120" spans="1:11">
      <c r="B120" t="s">
        <v>37</v>
      </c>
      <c r="C120">
        <v>-1E-3</v>
      </c>
      <c r="D120">
        <v>-9.9999999999999995E-7</v>
      </c>
      <c r="E120">
        <v>0</v>
      </c>
      <c r="F120">
        <v>9.9999999999999995E-7</v>
      </c>
      <c r="G120">
        <v>1E-3</v>
      </c>
    </row>
    <row r="121" spans="1:11">
      <c r="A121" t="s">
        <v>49</v>
      </c>
      <c r="C121">
        <f>(SIN($D$118+C120)-SIN($D$118))/C120</f>
        <v>-0.9999998333332315</v>
      </c>
      <c r="D121">
        <f t="shared" ref="D121:G121" si="20">(SIN($D$118+D120)-SIN($D$118))/D120</f>
        <v>-1.0000000001396114</v>
      </c>
      <c r="E121" t="e">
        <f t="shared" si="20"/>
        <v>#DIV/0!</v>
      </c>
      <c r="F121">
        <f t="shared" si="20"/>
        <v>-1.0000000001396114</v>
      </c>
      <c r="G121">
        <f t="shared" si="20"/>
        <v>-0.9999998333332315</v>
      </c>
      <c r="H121" t="s">
        <v>50</v>
      </c>
    </row>
    <row r="123" spans="1:11">
      <c r="B123" s="9" t="s">
        <v>78</v>
      </c>
    </row>
  </sheetData>
  <mergeCells count="2">
    <mergeCell ref="A1:E1"/>
    <mergeCell ref="E18:M18"/>
  </mergeCells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Limits</vt:lpstr>
    </vt:vector>
  </TitlesOfParts>
  <Company>Appalachian State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AppState User</dc:creator>
  <cp:lastModifiedBy>Name</cp:lastModifiedBy>
  <dcterms:created xsi:type="dcterms:W3CDTF">2015-07-13T14:30:26Z</dcterms:created>
  <dcterms:modified xsi:type="dcterms:W3CDTF">2015-07-13T17:10:41Z</dcterms:modified>
</cp:coreProperties>
</file>