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225"/>
  <workbookPr showInkAnnotation="0" autoCompressPictures="0"/>
  <bookViews>
    <workbookView xWindow="11420" yWindow="60" windowWidth="25600" windowHeight="19020" tabRatio="500"/>
  </bookViews>
  <sheets>
    <sheet name="Workshop #2 Answer Key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527" i="1" l="1"/>
  <c r="C468" i="1"/>
  <c r="D468" i="1"/>
  <c r="E468" i="1"/>
  <c r="F468" i="1"/>
  <c r="G468" i="1"/>
  <c r="C469" i="1"/>
  <c r="D469" i="1"/>
  <c r="E469" i="1"/>
  <c r="F469" i="1"/>
  <c r="G469" i="1"/>
  <c r="C470" i="1"/>
  <c r="D470" i="1"/>
  <c r="E470" i="1"/>
  <c r="F470" i="1"/>
  <c r="G470" i="1"/>
  <c r="C471" i="1"/>
  <c r="D471" i="1"/>
  <c r="E471" i="1"/>
  <c r="F471" i="1"/>
  <c r="G471" i="1"/>
  <c r="C472" i="1"/>
  <c r="D472" i="1"/>
  <c r="E472" i="1"/>
  <c r="F472" i="1"/>
  <c r="G472" i="1"/>
  <c r="C473" i="1"/>
  <c r="D473" i="1"/>
  <c r="E473" i="1"/>
  <c r="F473" i="1"/>
  <c r="G473" i="1"/>
  <c r="C474" i="1"/>
  <c r="D474" i="1"/>
  <c r="E474" i="1"/>
  <c r="F474" i="1"/>
  <c r="G474" i="1"/>
  <c r="C475" i="1"/>
  <c r="D475" i="1"/>
  <c r="E475" i="1"/>
  <c r="F475" i="1"/>
  <c r="G475" i="1"/>
  <c r="C476" i="1"/>
  <c r="D476" i="1"/>
  <c r="E476" i="1"/>
  <c r="F476" i="1"/>
  <c r="G476" i="1"/>
  <c r="C477" i="1"/>
  <c r="D477" i="1"/>
  <c r="E477" i="1"/>
  <c r="F477" i="1"/>
  <c r="G477" i="1"/>
  <c r="C478" i="1"/>
  <c r="D478" i="1"/>
  <c r="E478" i="1"/>
  <c r="F478" i="1"/>
  <c r="G478" i="1"/>
  <c r="C479" i="1"/>
  <c r="D479" i="1"/>
  <c r="E479" i="1"/>
  <c r="F479" i="1"/>
  <c r="G479" i="1"/>
  <c r="C480" i="1"/>
  <c r="D480" i="1"/>
  <c r="E480" i="1"/>
  <c r="F480" i="1"/>
  <c r="G480" i="1"/>
  <c r="C481" i="1"/>
  <c r="D481" i="1"/>
  <c r="E481" i="1"/>
  <c r="F481" i="1"/>
  <c r="G481" i="1"/>
  <c r="C482" i="1"/>
  <c r="D482" i="1"/>
  <c r="E482" i="1"/>
  <c r="F482" i="1"/>
  <c r="G482" i="1"/>
  <c r="C483" i="1"/>
  <c r="D483" i="1"/>
  <c r="E483" i="1"/>
  <c r="F483" i="1"/>
  <c r="G483" i="1"/>
  <c r="C484" i="1"/>
  <c r="D484" i="1"/>
  <c r="E484" i="1"/>
  <c r="F484" i="1"/>
  <c r="G484" i="1"/>
  <c r="C485" i="1"/>
  <c r="D485" i="1"/>
  <c r="E485" i="1"/>
  <c r="F485" i="1"/>
  <c r="G485" i="1"/>
  <c r="C486" i="1"/>
  <c r="D486" i="1"/>
  <c r="E486" i="1"/>
  <c r="F486" i="1"/>
  <c r="G486" i="1"/>
  <c r="C487" i="1"/>
  <c r="D487" i="1"/>
  <c r="E487" i="1"/>
  <c r="F487" i="1"/>
  <c r="G487" i="1"/>
  <c r="C488" i="1"/>
  <c r="D488" i="1"/>
  <c r="E488" i="1"/>
  <c r="F488" i="1"/>
  <c r="G488" i="1"/>
  <c r="C489" i="1"/>
  <c r="D489" i="1"/>
  <c r="E489" i="1"/>
  <c r="F489" i="1"/>
  <c r="G489" i="1"/>
  <c r="C490" i="1"/>
  <c r="D490" i="1"/>
  <c r="E490" i="1"/>
  <c r="F490" i="1"/>
  <c r="G490" i="1"/>
  <c r="C491" i="1"/>
  <c r="D491" i="1"/>
  <c r="E491" i="1"/>
  <c r="F491" i="1"/>
  <c r="G491" i="1"/>
  <c r="C492" i="1"/>
  <c r="D492" i="1"/>
  <c r="E492" i="1"/>
  <c r="F492" i="1"/>
  <c r="G492" i="1"/>
  <c r="C493" i="1"/>
  <c r="D493" i="1"/>
  <c r="E493" i="1"/>
  <c r="F493" i="1"/>
  <c r="G493" i="1"/>
  <c r="C494" i="1"/>
  <c r="D494" i="1"/>
  <c r="E494" i="1"/>
  <c r="F494" i="1"/>
  <c r="G494" i="1"/>
  <c r="C495" i="1"/>
  <c r="D495" i="1"/>
  <c r="E495" i="1"/>
  <c r="F495" i="1"/>
  <c r="G495" i="1"/>
  <c r="C496" i="1"/>
  <c r="D496" i="1"/>
  <c r="E496" i="1"/>
  <c r="F496" i="1"/>
  <c r="G496" i="1"/>
  <c r="C497" i="1"/>
  <c r="D497" i="1"/>
  <c r="E497" i="1"/>
  <c r="F497" i="1"/>
  <c r="G497" i="1"/>
  <c r="C498" i="1"/>
  <c r="D498" i="1"/>
  <c r="E498" i="1"/>
  <c r="F498" i="1"/>
  <c r="G498" i="1"/>
  <c r="C499" i="1"/>
  <c r="D499" i="1"/>
  <c r="E499" i="1"/>
  <c r="F499" i="1"/>
  <c r="G499" i="1"/>
  <c r="C500" i="1"/>
  <c r="D500" i="1"/>
  <c r="E500" i="1"/>
  <c r="F500" i="1"/>
  <c r="G500" i="1"/>
  <c r="C501" i="1"/>
  <c r="D501" i="1"/>
  <c r="E501" i="1"/>
  <c r="F501" i="1"/>
  <c r="G501" i="1"/>
  <c r="C502" i="1"/>
  <c r="D502" i="1"/>
  <c r="E502" i="1"/>
  <c r="F502" i="1"/>
  <c r="G502" i="1"/>
  <c r="C503" i="1"/>
  <c r="D503" i="1"/>
  <c r="E503" i="1"/>
  <c r="F503" i="1"/>
  <c r="G503" i="1"/>
  <c r="C504" i="1"/>
  <c r="D504" i="1"/>
  <c r="E504" i="1"/>
  <c r="F504" i="1"/>
  <c r="G504" i="1"/>
  <c r="C505" i="1"/>
  <c r="D505" i="1"/>
  <c r="E505" i="1"/>
  <c r="F505" i="1"/>
  <c r="G505" i="1"/>
  <c r="C506" i="1"/>
  <c r="D506" i="1"/>
  <c r="E506" i="1"/>
  <c r="F506" i="1"/>
  <c r="G506" i="1"/>
  <c r="C507" i="1"/>
  <c r="D507" i="1"/>
  <c r="E507" i="1"/>
  <c r="F507" i="1"/>
  <c r="G507" i="1"/>
  <c r="C508" i="1"/>
  <c r="D508" i="1"/>
  <c r="E508" i="1"/>
  <c r="F508" i="1"/>
  <c r="G508" i="1"/>
  <c r="C509" i="1"/>
  <c r="D509" i="1"/>
  <c r="E509" i="1"/>
  <c r="F509" i="1"/>
  <c r="G509" i="1"/>
  <c r="C510" i="1"/>
  <c r="D510" i="1"/>
  <c r="E510" i="1"/>
  <c r="F510" i="1"/>
  <c r="G510" i="1"/>
  <c r="C511" i="1"/>
  <c r="D511" i="1"/>
  <c r="E511" i="1"/>
  <c r="F511" i="1"/>
  <c r="G511" i="1"/>
  <c r="C512" i="1"/>
  <c r="D512" i="1"/>
  <c r="E512" i="1"/>
  <c r="F512" i="1"/>
  <c r="G512" i="1"/>
  <c r="C513" i="1"/>
  <c r="D513" i="1"/>
  <c r="E513" i="1"/>
  <c r="F513" i="1"/>
  <c r="G513" i="1"/>
  <c r="C514" i="1"/>
  <c r="D514" i="1"/>
  <c r="E514" i="1"/>
  <c r="F514" i="1"/>
  <c r="G514" i="1"/>
  <c r="C515" i="1"/>
  <c r="D515" i="1"/>
  <c r="E515" i="1"/>
  <c r="F515" i="1"/>
  <c r="G515" i="1"/>
  <c r="C516" i="1"/>
  <c r="D516" i="1"/>
  <c r="E516" i="1"/>
  <c r="F516" i="1"/>
  <c r="G516" i="1"/>
  <c r="C517" i="1"/>
  <c r="D517" i="1"/>
  <c r="E517" i="1"/>
  <c r="F517" i="1"/>
  <c r="G517" i="1"/>
  <c r="C518" i="1"/>
  <c r="D518" i="1"/>
  <c r="E518" i="1"/>
  <c r="F518" i="1"/>
  <c r="G518" i="1"/>
  <c r="C519" i="1"/>
  <c r="D519" i="1"/>
  <c r="E519" i="1"/>
  <c r="F519" i="1"/>
  <c r="G519" i="1"/>
  <c r="C520" i="1"/>
  <c r="D520" i="1"/>
  <c r="E520" i="1"/>
  <c r="F520" i="1"/>
  <c r="G520" i="1"/>
  <c r="C521" i="1"/>
  <c r="D521" i="1"/>
  <c r="E521" i="1"/>
  <c r="F521" i="1"/>
  <c r="G521" i="1"/>
  <c r="C522" i="1"/>
  <c r="D522" i="1"/>
  <c r="E522" i="1"/>
  <c r="F522" i="1"/>
  <c r="G522" i="1"/>
  <c r="C523" i="1"/>
  <c r="D523" i="1"/>
  <c r="E523" i="1"/>
  <c r="F523" i="1"/>
  <c r="G523" i="1"/>
  <c r="C524" i="1"/>
  <c r="D524" i="1"/>
  <c r="E524" i="1"/>
  <c r="F524" i="1"/>
  <c r="G524" i="1"/>
  <c r="C525" i="1"/>
  <c r="D525" i="1"/>
  <c r="E525" i="1"/>
  <c r="F525" i="1"/>
  <c r="G525" i="1"/>
  <c r="C526" i="1"/>
  <c r="D526" i="1"/>
  <c r="E526" i="1"/>
  <c r="F526" i="1"/>
  <c r="G526" i="1"/>
  <c r="D466" i="1"/>
  <c r="D467" i="1"/>
  <c r="D465" i="1"/>
  <c r="C465" i="1"/>
  <c r="E465" i="1"/>
  <c r="F465" i="1"/>
  <c r="G465" i="1"/>
  <c r="C466" i="1"/>
  <c r="E466" i="1"/>
  <c r="F466" i="1"/>
  <c r="G466" i="1"/>
  <c r="C467" i="1"/>
  <c r="E467" i="1"/>
  <c r="F467" i="1"/>
  <c r="G467" i="1"/>
  <c r="B458" i="1"/>
  <c r="B457" i="1"/>
  <c r="B455" i="1"/>
  <c r="B445" i="1"/>
  <c r="B443" i="1"/>
  <c r="K99" i="1"/>
  <c r="C78" i="1"/>
  <c r="D78" i="1"/>
  <c r="E78" i="1"/>
  <c r="F78" i="1"/>
  <c r="G78" i="1"/>
  <c r="C79" i="1"/>
  <c r="D79" i="1"/>
  <c r="E79" i="1"/>
  <c r="F79" i="1"/>
  <c r="G79" i="1"/>
  <c r="C80" i="1"/>
  <c r="D80" i="1"/>
  <c r="E80" i="1"/>
  <c r="F80" i="1"/>
  <c r="G80" i="1"/>
  <c r="C81" i="1"/>
  <c r="D81" i="1"/>
  <c r="E81" i="1"/>
  <c r="F81" i="1"/>
  <c r="G81" i="1"/>
  <c r="C82" i="1"/>
  <c r="D82" i="1"/>
  <c r="E82" i="1"/>
  <c r="F82" i="1"/>
  <c r="G82" i="1"/>
  <c r="C83" i="1"/>
  <c r="D83" i="1"/>
  <c r="E83" i="1"/>
  <c r="F83" i="1"/>
  <c r="G83" i="1"/>
  <c r="C84" i="1"/>
  <c r="D84" i="1"/>
  <c r="E84" i="1"/>
  <c r="F84" i="1"/>
  <c r="G84" i="1"/>
  <c r="C85" i="1"/>
  <c r="D85" i="1"/>
  <c r="E85" i="1"/>
  <c r="F85" i="1"/>
  <c r="G85" i="1"/>
  <c r="C86" i="1"/>
  <c r="D86" i="1"/>
  <c r="E86" i="1"/>
  <c r="F86" i="1"/>
  <c r="G86" i="1"/>
  <c r="C87" i="1"/>
  <c r="D87" i="1"/>
  <c r="E87" i="1"/>
  <c r="F87" i="1"/>
  <c r="G87" i="1"/>
  <c r="C88" i="1"/>
  <c r="D88" i="1"/>
  <c r="E88" i="1"/>
  <c r="F88" i="1"/>
  <c r="G88" i="1"/>
  <c r="C89" i="1"/>
  <c r="D89" i="1"/>
  <c r="E89" i="1"/>
  <c r="F89" i="1"/>
  <c r="G89" i="1"/>
  <c r="C90" i="1"/>
  <c r="D90" i="1"/>
  <c r="E90" i="1"/>
  <c r="F90" i="1"/>
  <c r="G90" i="1"/>
  <c r="C91" i="1"/>
  <c r="D91" i="1"/>
  <c r="E91" i="1"/>
  <c r="F91" i="1"/>
  <c r="G91" i="1"/>
  <c r="C92" i="1"/>
  <c r="D92" i="1"/>
  <c r="E92" i="1"/>
  <c r="F92" i="1"/>
  <c r="G92" i="1"/>
  <c r="C93" i="1"/>
  <c r="D93" i="1"/>
  <c r="E93" i="1"/>
  <c r="F93" i="1"/>
  <c r="G93" i="1"/>
  <c r="C94" i="1"/>
  <c r="D94" i="1"/>
  <c r="E94" i="1"/>
  <c r="F94" i="1"/>
  <c r="G94" i="1"/>
  <c r="C95" i="1"/>
  <c r="D95" i="1"/>
  <c r="E95" i="1"/>
  <c r="F95" i="1"/>
  <c r="G95" i="1"/>
  <c r="C96" i="1"/>
  <c r="D96" i="1"/>
  <c r="E96" i="1"/>
  <c r="F96" i="1"/>
  <c r="G96" i="1"/>
  <c r="C97" i="1"/>
  <c r="D97" i="1"/>
  <c r="E97" i="1"/>
  <c r="F97" i="1"/>
  <c r="G97" i="1"/>
  <c r="C98" i="1"/>
  <c r="D98" i="1"/>
  <c r="E98" i="1"/>
  <c r="F98" i="1"/>
  <c r="G98" i="1"/>
  <c r="C99" i="1"/>
  <c r="D99" i="1"/>
  <c r="E99" i="1"/>
  <c r="F99" i="1"/>
  <c r="G99" i="1"/>
  <c r="C100" i="1"/>
  <c r="D100" i="1"/>
  <c r="E100" i="1"/>
  <c r="F100" i="1"/>
  <c r="G100" i="1"/>
  <c r="C101" i="1"/>
  <c r="D101" i="1"/>
  <c r="E101" i="1"/>
  <c r="F101" i="1"/>
  <c r="G101" i="1"/>
  <c r="C102" i="1"/>
  <c r="D102" i="1"/>
  <c r="E102" i="1"/>
  <c r="F102" i="1"/>
  <c r="G102" i="1"/>
  <c r="C103" i="1"/>
  <c r="D103" i="1"/>
  <c r="E103" i="1"/>
  <c r="F103" i="1"/>
  <c r="G103" i="1"/>
  <c r="C104" i="1"/>
  <c r="D104" i="1"/>
  <c r="E104" i="1"/>
  <c r="F104" i="1"/>
  <c r="G104" i="1"/>
  <c r="C105" i="1"/>
  <c r="D105" i="1"/>
  <c r="E105" i="1"/>
  <c r="F105" i="1"/>
  <c r="G105" i="1"/>
  <c r="C106" i="1"/>
  <c r="D106" i="1"/>
  <c r="E106" i="1"/>
  <c r="F106" i="1"/>
  <c r="G106" i="1"/>
  <c r="C107" i="1"/>
  <c r="D107" i="1"/>
  <c r="E107" i="1"/>
  <c r="F107" i="1"/>
  <c r="G107" i="1"/>
  <c r="C108" i="1"/>
  <c r="D108" i="1"/>
  <c r="E108" i="1"/>
  <c r="F108" i="1"/>
  <c r="G108" i="1"/>
  <c r="C109" i="1"/>
  <c r="D109" i="1"/>
  <c r="E109" i="1"/>
  <c r="F109" i="1"/>
  <c r="G109" i="1"/>
  <c r="C110" i="1"/>
  <c r="D110" i="1"/>
  <c r="E110" i="1"/>
  <c r="F110" i="1"/>
  <c r="G110" i="1"/>
  <c r="C111" i="1"/>
  <c r="D111" i="1"/>
  <c r="E111" i="1"/>
  <c r="F111" i="1"/>
  <c r="G111" i="1"/>
  <c r="C112" i="1"/>
  <c r="D112" i="1"/>
  <c r="E112" i="1"/>
  <c r="F112" i="1"/>
  <c r="G112" i="1"/>
  <c r="C113" i="1"/>
  <c r="D113" i="1"/>
  <c r="E113" i="1"/>
  <c r="F113" i="1"/>
  <c r="G113" i="1"/>
  <c r="C114" i="1"/>
  <c r="D114" i="1"/>
  <c r="E114" i="1"/>
  <c r="F114" i="1"/>
  <c r="G114" i="1"/>
  <c r="C115" i="1"/>
  <c r="D115" i="1"/>
  <c r="E115" i="1"/>
  <c r="F115" i="1"/>
  <c r="G115" i="1"/>
  <c r="C116" i="1"/>
  <c r="D116" i="1"/>
  <c r="E116" i="1"/>
  <c r="F116" i="1"/>
  <c r="G116" i="1"/>
  <c r="C117" i="1"/>
  <c r="D117" i="1"/>
  <c r="E117" i="1"/>
  <c r="F117" i="1"/>
  <c r="G117" i="1"/>
  <c r="C118" i="1"/>
  <c r="D118" i="1"/>
  <c r="E118" i="1"/>
  <c r="F118" i="1"/>
  <c r="G118" i="1"/>
  <c r="C119" i="1"/>
  <c r="D119" i="1"/>
  <c r="E119" i="1"/>
  <c r="F119" i="1"/>
  <c r="G119" i="1"/>
  <c r="C120" i="1"/>
  <c r="D120" i="1"/>
  <c r="E120" i="1"/>
  <c r="F120" i="1"/>
  <c r="G120" i="1"/>
  <c r="C121" i="1"/>
  <c r="D121" i="1"/>
  <c r="E121" i="1"/>
  <c r="F121" i="1"/>
  <c r="G121" i="1"/>
  <c r="C122" i="1"/>
  <c r="D122" i="1"/>
  <c r="E122" i="1"/>
  <c r="F122" i="1"/>
  <c r="G122" i="1"/>
  <c r="C123" i="1"/>
  <c r="D123" i="1"/>
  <c r="E123" i="1"/>
  <c r="F123" i="1"/>
  <c r="G123" i="1"/>
  <c r="C124" i="1"/>
  <c r="D124" i="1"/>
  <c r="E124" i="1"/>
  <c r="F124" i="1"/>
  <c r="G124" i="1"/>
  <c r="C125" i="1"/>
  <c r="D125" i="1"/>
  <c r="E125" i="1"/>
  <c r="F125" i="1"/>
  <c r="G125" i="1"/>
  <c r="C126" i="1"/>
  <c r="D126" i="1"/>
  <c r="E126" i="1"/>
  <c r="F126" i="1"/>
  <c r="G126" i="1"/>
  <c r="C127" i="1"/>
  <c r="D127" i="1"/>
  <c r="E127" i="1"/>
  <c r="F127" i="1"/>
  <c r="G127" i="1"/>
  <c r="C128" i="1"/>
  <c r="D128" i="1"/>
  <c r="E128" i="1"/>
  <c r="F128" i="1"/>
  <c r="G128" i="1"/>
  <c r="C129" i="1"/>
  <c r="D129" i="1"/>
  <c r="E129" i="1"/>
  <c r="F129" i="1"/>
  <c r="G129" i="1"/>
  <c r="C130" i="1"/>
  <c r="D130" i="1"/>
  <c r="E130" i="1"/>
  <c r="F130" i="1"/>
  <c r="G130" i="1"/>
  <c r="C131" i="1"/>
  <c r="D131" i="1"/>
  <c r="E131" i="1"/>
  <c r="F131" i="1"/>
  <c r="G131" i="1"/>
  <c r="C132" i="1"/>
  <c r="D132" i="1"/>
  <c r="E132" i="1"/>
  <c r="F132" i="1"/>
  <c r="G132" i="1"/>
  <c r="C133" i="1"/>
  <c r="D133" i="1"/>
  <c r="E133" i="1"/>
  <c r="F133" i="1"/>
  <c r="G133" i="1"/>
  <c r="C134" i="1"/>
  <c r="D134" i="1"/>
  <c r="E134" i="1"/>
  <c r="F134" i="1"/>
  <c r="G134" i="1"/>
  <c r="C135" i="1"/>
  <c r="D135" i="1"/>
  <c r="E135" i="1"/>
  <c r="F135" i="1"/>
  <c r="G135" i="1"/>
  <c r="C136" i="1"/>
  <c r="D136" i="1"/>
  <c r="E136" i="1"/>
  <c r="F136" i="1"/>
  <c r="G136" i="1"/>
  <c r="C137" i="1"/>
  <c r="D137" i="1"/>
  <c r="E137" i="1"/>
  <c r="F137" i="1"/>
  <c r="G137" i="1"/>
  <c r="C138" i="1"/>
  <c r="D138" i="1"/>
  <c r="E138" i="1"/>
  <c r="F138" i="1"/>
  <c r="G138" i="1"/>
  <c r="C139" i="1"/>
  <c r="D139" i="1"/>
  <c r="E139" i="1"/>
  <c r="F139" i="1"/>
  <c r="G139" i="1"/>
  <c r="C140" i="1"/>
  <c r="D140" i="1"/>
  <c r="E140" i="1"/>
  <c r="F140" i="1"/>
  <c r="G140" i="1"/>
  <c r="C141" i="1"/>
  <c r="D141" i="1"/>
  <c r="E141" i="1"/>
  <c r="F141" i="1"/>
  <c r="G141" i="1"/>
  <c r="C142" i="1"/>
  <c r="D142" i="1"/>
  <c r="E142" i="1"/>
  <c r="F142" i="1"/>
  <c r="G142" i="1"/>
  <c r="C143" i="1"/>
  <c r="D143" i="1"/>
  <c r="E143" i="1"/>
  <c r="F143" i="1"/>
  <c r="G143" i="1"/>
  <c r="C144" i="1"/>
  <c r="D144" i="1"/>
  <c r="E144" i="1"/>
  <c r="F144" i="1"/>
  <c r="G144" i="1"/>
  <c r="C145" i="1"/>
  <c r="D145" i="1"/>
  <c r="E145" i="1"/>
  <c r="F145" i="1"/>
  <c r="G145" i="1"/>
  <c r="C146" i="1"/>
  <c r="D146" i="1"/>
  <c r="E146" i="1"/>
  <c r="F146" i="1"/>
  <c r="G146" i="1"/>
  <c r="C147" i="1"/>
  <c r="D147" i="1"/>
  <c r="E147" i="1"/>
  <c r="F147" i="1"/>
  <c r="G147" i="1"/>
  <c r="C148" i="1"/>
  <c r="D148" i="1"/>
  <c r="E148" i="1"/>
  <c r="F148" i="1"/>
  <c r="G148" i="1"/>
  <c r="C149" i="1"/>
  <c r="D149" i="1"/>
  <c r="E149" i="1"/>
  <c r="F149" i="1"/>
  <c r="G149" i="1"/>
  <c r="C150" i="1"/>
  <c r="D150" i="1"/>
  <c r="E150" i="1"/>
  <c r="F150" i="1"/>
  <c r="G150" i="1"/>
  <c r="C151" i="1"/>
  <c r="D151" i="1"/>
  <c r="E151" i="1"/>
  <c r="F151" i="1"/>
  <c r="G151" i="1"/>
  <c r="C152" i="1"/>
  <c r="D152" i="1"/>
  <c r="E152" i="1"/>
  <c r="F152" i="1"/>
  <c r="G152" i="1"/>
  <c r="C153" i="1"/>
  <c r="D153" i="1"/>
  <c r="E153" i="1"/>
  <c r="F153" i="1"/>
  <c r="G153" i="1"/>
  <c r="C154" i="1"/>
  <c r="D154" i="1"/>
  <c r="E154" i="1"/>
  <c r="F154" i="1"/>
  <c r="G154" i="1"/>
  <c r="C155" i="1"/>
  <c r="D155" i="1"/>
  <c r="E155" i="1"/>
  <c r="F155" i="1"/>
  <c r="G155" i="1"/>
  <c r="C156" i="1"/>
  <c r="D156" i="1"/>
  <c r="E156" i="1"/>
  <c r="F156" i="1"/>
  <c r="G156" i="1"/>
  <c r="C157" i="1"/>
  <c r="D157" i="1"/>
  <c r="E157" i="1"/>
  <c r="F157" i="1"/>
  <c r="G157" i="1"/>
  <c r="C158" i="1"/>
  <c r="D158" i="1"/>
  <c r="E158" i="1"/>
  <c r="F158" i="1"/>
  <c r="G158" i="1"/>
  <c r="C159" i="1"/>
  <c r="D159" i="1"/>
  <c r="E159" i="1"/>
  <c r="F159" i="1"/>
  <c r="G159" i="1"/>
  <c r="C160" i="1"/>
  <c r="D160" i="1"/>
  <c r="E160" i="1"/>
  <c r="F160" i="1"/>
  <c r="G160" i="1"/>
  <c r="C161" i="1"/>
  <c r="D161" i="1"/>
  <c r="E161" i="1"/>
  <c r="F161" i="1"/>
  <c r="G161" i="1"/>
  <c r="C162" i="1"/>
  <c r="D162" i="1"/>
  <c r="E162" i="1"/>
  <c r="F162" i="1"/>
  <c r="G162" i="1"/>
  <c r="C163" i="1"/>
  <c r="D163" i="1"/>
  <c r="E163" i="1"/>
  <c r="F163" i="1"/>
  <c r="G163" i="1"/>
  <c r="C164" i="1"/>
  <c r="D164" i="1"/>
  <c r="E164" i="1"/>
  <c r="F164" i="1"/>
  <c r="G164" i="1"/>
  <c r="C165" i="1"/>
  <c r="D165" i="1"/>
  <c r="E165" i="1"/>
  <c r="F165" i="1"/>
  <c r="G165" i="1"/>
  <c r="C166" i="1"/>
  <c r="D166" i="1"/>
  <c r="E166" i="1"/>
  <c r="F166" i="1"/>
  <c r="G166" i="1"/>
  <c r="C167" i="1"/>
  <c r="D167" i="1"/>
  <c r="E167" i="1"/>
  <c r="F167" i="1"/>
  <c r="G167" i="1"/>
  <c r="C168" i="1"/>
  <c r="D168" i="1"/>
  <c r="E168" i="1"/>
  <c r="F168" i="1"/>
  <c r="G168" i="1"/>
  <c r="C169" i="1"/>
  <c r="D169" i="1"/>
  <c r="E169" i="1"/>
  <c r="F169" i="1"/>
  <c r="G169" i="1"/>
  <c r="C170" i="1"/>
  <c r="D170" i="1"/>
  <c r="E170" i="1"/>
  <c r="F170" i="1"/>
  <c r="G170" i="1"/>
  <c r="C171" i="1"/>
  <c r="D171" i="1"/>
  <c r="E171" i="1"/>
  <c r="F171" i="1"/>
  <c r="G171" i="1"/>
  <c r="C172" i="1"/>
  <c r="D172" i="1"/>
  <c r="E172" i="1"/>
  <c r="F172" i="1"/>
  <c r="G172" i="1"/>
  <c r="C173" i="1"/>
  <c r="D173" i="1"/>
  <c r="E173" i="1"/>
  <c r="F173" i="1"/>
  <c r="G173" i="1"/>
  <c r="C174" i="1"/>
  <c r="D174" i="1"/>
  <c r="E174" i="1"/>
  <c r="F174" i="1"/>
  <c r="G174" i="1"/>
  <c r="C175" i="1"/>
  <c r="D175" i="1"/>
  <c r="E175" i="1"/>
  <c r="F175" i="1"/>
  <c r="G175" i="1"/>
  <c r="C176" i="1"/>
  <c r="D176" i="1"/>
  <c r="E176" i="1"/>
  <c r="F176" i="1"/>
  <c r="G176" i="1"/>
  <c r="C177" i="1"/>
  <c r="D177" i="1"/>
  <c r="E177" i="1"/>
  <c r="F177" i="1"/>
  <c r="G177" i="1"/>
  <c r="C178" i="1"/>
  <c r="D178" i="1"/>
  <c r="E178" i="1"/>
  <c r="F178" i="1"/>
  <c r="G178" i="1"/>
  <c r="C179" i="1"/>
  <c r="D179" i="1"/>
  <c r="E179" i="1"/>
  <c r="F179" i="1"/>
  <c r="G179" i="1"/>
  <c r="C180" i="1"/>
  <c r="D180" i="1"/>
  <c r="E180" i="1"/>
  <c r="F180" i="1"/>
  <c r="G180" i="1"/>
  <c r="C181" i="1"/>
  <c r="D181" i="1"/>
  <c r="E181" i="1"/>
  <c r="F181" i="1"/>
  <c r="G181" i="1"/>
  <c r="C182" i="1"/>
  <c r="D182" i="1"/>
  <c r="E182" i="1"/>
  <c r="F182" i="1"/>
  <c r="G182" i="1"/>
  <c r="C183" i="1"/>
  <c r="D183" i="1"/>
  <c r="E183" i="1"/>
  <c r="F183" i="1"/>
  <c r="G183" i="1"/>
  <c r="C184" i="1"/>
  <c r="D184" i="1"/>
  <c r="E184" i="1"/>
  <c r="F184" i="1"/>
  <c r="G184" i="1"/>
  <c r="C185" i="1"/>
  <c r="D185" i="1"/>
  <c r="E185" i="1"/>
  <c r="F185" i="1"/>
  <c r="G185" i="1"/>
  <c r="C186" i="1"/>
  <c r="D186" i="1"/>
  <c r="E186" i="1"/>
  <c r="F186" i="1"/>
  <c r="G186" i="1"/>
  <c r="C187" i="1"/>
  <c r="D187" i="1"/>
  <c r="E187" i="1"/>
  <c r="F187" i="1"/>
  <c r="G187" i="1"/>
  <c r="C188" i="1"/>
  <c r="D188" i="1"/>
  <c r="E188" i="1"/>
  <c r="F188" i="1"/>
  <c r="G188" i="1"/>
  <c r="C189" i="1"/>
  <c r="D189" i="1"/>
  <c r="E189" i="1"/>
  <c r="F189" i="1"/>
  <c r="G189" i="1"/>
  <c r="C190" i="1"/>
  <c r="D190" i="1"/>
  <c r="E190" i="1"/>
  <c r="F190" i="1"/>
  <c r="G190" i="1"/>
  <c r="C191" i="1"/>
  <c r="D191" i="1"/>
  <c r="E191" i="1"/>
  <c r="F191" i="1"/>
  <c r="G191" i="1"/>
  <c r="C192" i="1"/>
  <c r="D192" i="1"/>
  <c r="E192" i="1"/>
  <c r="F192" i="1"/>
  <c r="G192" i="1"/>
  <c r="C193" i="1"/>
  <c r="D193" i="1"/>
  <c r="E193" i="1"/>
  <c r="F193" i="1"/>
  <c r="G193" i="1"/>
  <c r="C194" i="1"/>
  <c r="D194" i="1"/>
  <c r="E194" i="1"/>
  <c r="F194" i="1"/>
  <c r="G194" i="1"/>
  <c r="C195" i="1"/>
  <c r="D195" i="1"/>
  <c r="E195" i="1"/>
  <c r="F195" i="1"/>
  <c r="G195" i="1"/>
  <c r="C196" i="1"/>
  <c r="D196" i="1"/>
  <c r="E196" i="1"/>
  <c r="F196" i="1"/>
  <c r="G196" i="1"/>
  <c r="C197" i="1"/>
  <c r="D197" i="1"/>
  <c r="E197" i="1"/>
  <c r="F197" i="1"/>
  <c r="G197" i="1"/>
  <c r="C198" i="1"/>
  <c r="D198" i="1"/>
  <c r="E198" i="1"/>
  <c r="F198" i="1"/>
  <c r="G198" i="1"/>
  <c r="C199" i="1"/>
  <c r="D199" i="1"/>
  <c r="E199" i="1"/>
  <c r="F199" i="1"/>
  <c r="G199" i="1"/>
  <c r="C200" i="1"/>
  <c r="D200" i="1"/>
  <c r="E200" i="1"/>
  <c r="F200" i="1"/>
  <c r="G200" i="1"/>
  <c r="C201" i="1"/>
  <c r="D201" i="1"/>
  <c r="E201" i="1"/>
  <c r="F201" i="1"/>
  <c r="G201" i="1"/>
  <c r="C202" i="1"/>
  <c r="D202" i="1"/>
  <c r="E202" i="1"/>
  <c r="F202" i="1"/>
  <c r="G202" i="1"/>
  <c r="C203" i="1"/>
  <c r="D203" i="1"/>
  <c r="E203" i="1"/>
  <c r="F203" i="1"/>
  <c r="G203" i="1"/>
  <c r="C204" i="1"/>
  <c r="D204" i="1"/>
  <c r="E204" i="1"/>
  <c r="F204" i="1"/>
  <c r="G204" i="1"/>
  <c r="C205" i="1"/>
  <c r="D205" i="1"/>
  <c r="E205" i="1"/>
  <c r="F205" i="1"/>
  <c r="G205" i="1"/>
  <c r="C206" i="1"/>
  <c r="D206" i="1"/>
  <c r="E206" i="1"/>
  <c r="F206" i="1"/>
  <c r="G206" i="1"/>
  <c r="C207" i="1"/>
  <c r="D207" i="1"/>
  <c r="E207" i="1"/>
  <c r="F207" i="1"/>
  <c r="G207" i="1"/>
  <c r="C208" i="1"/>
  <c r="D208" i="1"/>
  <c r="E208" i="1"/>
  <c r="F208" i="1"/>
  <c r="G208" i="1"/>
  <c r="C209" i="1"/>
  <c r="D209" i="1"/>
  <c r="E209" i="1"/>
  <c r="F209" i="1"/>
  <c r="G209" i="1"/>
  <c r="C210" i="1"/>
  <c r="D210" i="1"/>
  <c r="E210" i="1"/>
  <c r="F210" i="1"/>
  <c r="G210" i="1"/>
  <c r="C211" i="1"/>
  <c r="D211" i="1"/>
  <c r="E211" i="1"/>
  <c r="F211" i="1"/>
  <c r="G211" i="1"/>
  <c r="C212" i="1"/>
  <c r="D212" i="1"/>
  <c r="E212" i="1"/>
  <c r="F212" i="1"/>
  <c r="G212" i="1"/>
  <c r="C213" i="1"/>
  <c r="D213" i="1"/>
  <c r="E213" i="1"/>
  <c r="F213" i="1"/>
  <c r="G213" i="1"/>
  <c r="C214" i="1"/>
  <c r="D214" i="1"/>
  <c r="E214" i="1"/>
  <c r="F214" i="1"/>
  <c r="G214" i="1"/>
  <c r="C215" i="1"/>
  <c r="D215" i="1"/>
  <c r="E215" i="1"/>
  <c r="F215" i="1"/>
  <c r="G215" i="1"/>
  <c r="C216" i="1"/>
  <c r="D216" i="1"/>
  <c r="E216" i="1"/>
  <c r="F216" i="1"/>
  <c r="G216" i="1"/>
  <c r="C217" i="1"/>
  <c r="D217" i="1"/>
  <c r="E217" i="1"/>
  <c r="F217" i="1"/>
  <c r="G217" i="1"/>
  <c r="C218" i="1"/>
  <c r="D218" i="1"/>
  <c r="E218" i="1"/>
  <c r="F218" i="1"/>
  <c r="G218" i="1"/>
  <c r="C219" i="1"/>
  <c r="D219" i="1"/>
  <c r="E219" i="1"/>
  <c r="F219" i="1"/>
  <c r="G219" i="1"/>
  <c r="C220" i="1"/>
  <c r="D220" i="1"/>
  <c r="E220" i="1"/>
  <c r="F220" i="1"/>
  <c r="G220" i="1"/>
  <c r="C221" i="1"/>
  <c r="D221" i="1"/>
  <c r="E221" i="1"/>
  <c r="F221" i="1"/>
  <c r="G221" i="1"/>
  <c r="C222" i="1"/>
  <c r="D222" i="1"/>
  <c r="E222" i="1"/>
  <c r="F222" i="1"/>
  <c r="G222" i="1"/>
  <c r="C223" i="1"/>
  <c r="D223" i="1"/>
  <c r="E223" i="1"/>
  <c r="F223" i="1"/>
  <c r="G223" i="1"/>
  <c r="C224" i="1"/>
  <c r="D224" i="1"/>
  <c r="E224" i="1"/>
  <c r="F224" i="1"/>
  <c r="G224" i="1"/>
  <c r="C225" i="1"/>
  <c r="D225" i="1"/>
  <c r="E225" i="1"/>
  <c r="F225" i="1"/>
  <c r="G225" i="1"/>
  <c r="C226" i="1"/>
  <c r="D226" i="1"/>
  <c r="E226" i="1"/>
  <c r="F226" i="1"/>
  <c r="G226" i="1"/>
  <c r="C227" i="1"/>
  <c r="D227" i="1"/>
  <c r="E227" i="1"/>
  <c r="F227" i="1"/>
  <c r="G227" i="1"/>
  <c r="C228" i="1"/>
  <c r="D228" i="1"/>
  <c r="E228" i="1"/>
  <c r="F228" i="1"/>
  <c r="G228" i="1"/>
  <c r="C229" i="1"/>
  <c r="D229" i="1"/>
  <c r="E229" i="1"/>
  <c r="F229" i="1"/>
  <c r="G229" i="1"/>
  <c r="C230" i="1"/>
  <c r="D230" i="1"/>
  <c r="E230" i="1"/>
  <c r="F230" i="1"/>
  <c r="G230" i="1"/>
  <c r="C231" i="1"/>
  <c r="D231" i="1"/>
  <c r="E231" i="1"/>
  <c r="F231" i="1"/>
  <c r="G231" i="1"/>
  <c r="C232" i="1"/>
  <c r="D232" i="1"/>
  <c r="E232" i="1"/>
  <c r="F232" i="1"/>
  <c r="G232" i="1"/>
  <c r="C233" i="1"/>
  <c r="D233" i="1"/>
  <c r="E233" i="1"/>
  <c r="F233" i="1"/>
  <c r="G233" i="1"/>
  <c r="C234" i="1"/>
  <c r="D234" i="1"/>
  <c r="E234" i="1"/>
  <c r="F234" i="1"/>
  <c r="G234" i="1"/>
  <c r="C235" i="1"/>
  <c r="D235" i="1"/>
  <c r="E235" i="1"/>
  <c r="F235" i="1"/>
  <c r="G235" i="1"/>
  <c r="C236" i="1"/>
  <c r="D236" i="1"/>
  <c r="E236" i="1"/>
  <c r="F236" i="1"/>
  <c r="G236" i="1"/>
  <c r="C237" i="1"/>
  <c r="D237" i="1"/>
  <c r="E237" i="1"/>
  <c r="F237" i="1"/>
  <c r="G237" i="1"/>
  <c r="C238" i="1"/>
  <c r="D238" i="1"/>
  <c r="E238" i="1"/>
  <c r="F238" i="1"/>
  <c r="G238" i="1"/>
  <c r="C239" i="1"/>
  <c r="D239" i="1"/>
  <c r="E239" i="1"/>
  <c r="F239" i="1"/>
  <c r="G239" i="1"/>
  <c r="C240" i="1"/>
  <c r="D240" i="1"/>
  <c r="E240" i="1"/>
  <c r="F240" i="1"/>
  <c r="G240" i="1"/>
  <c r="C241" i="1"/>
  <c r="D241" i="1"/>
  <c r="E241" i="1"/>
  <c r="F241" i="1"/>
  <c r="G241" i="1"/>
  <c r="C242" i="1"/>
  <c r="D242" i="1"/>
  <c r="E242" i="1"/>
  <c r="F242" i="1"/>
  <c r="G242" i="1"/>
  <c r="C243" i="1"/>
  <c r="D243" i="1"/>
  <c r="E243" i="1"/>
  <c r="F243" i="1"/>
  <c r="G243" i="1"/>
  <c r="C244" i="1"/>
  <c r="D244" i="1"/>
  <c r="E244" i="1"/>
  <c r="F244" i="1"/>
  <c r="G244" i="1"/>
  <c r="C245" i="1"/>
  <c r="D245" i="1"/>
  <c r="E245" i="1"/>
  <c r="F245" i="1"/>
  <c r="G245" i="1"/>
  <c r="C246" i="1"/>
  <c r="D246" i="1"/>
  <c r="E246" i="1"/>
  <c r="F246" i="1"/>
  <c r="G246" i="1"/>
  <c r="C247" i="1"/>
  <c r="D247" i="1"/>
  <c r="E247" i="1"/>
  <c r="F247" i="1"/>
  <c r="G247" i="1"/>
  <c r="C248" i="1"/>
  <c r="D248" i="1"/>
  <c r="E248" i="1"/>
  <c r="F248" i="1"/>
  <c r="G248" i="1"/>
  <c r="C249" i="1"/>
  <c r="D249" i="1"/>
  <c r="E249" i="1"/>
  <c r="F249" i="1"/>
  <c r="G249" i="1"/>
  <c r="C250" i="1"/>
  <c r="D250" i="1"/>
  <c r="E250" i="1"/>
  <c r="F250" i="1"/>
  <c r="G250" i="1"/>
  <c r="C251" i="1"/>
  <c r="D251" i="1"/>
  <c r="E251" i="1"/>
  <c r="F251" i="1"/>
  <c r="G251" i="1"/>
  <c r="C252" i="1"/>
  <c r="D252" i="1"/>
  <c r="E252" i="1"/>
  <c r="F252" i="1"/>
  <c r="G252" i="1"/>
  <c r="C253" i="1"/>
  <c r="D253" i="1"/>
  <c r="E253" i="1"/>
  <c r="F253" i="1"/>
  <c r="G253" i="1"/>
  <c r="C254" i="1"/>
  <c r="D254" i="1"/>
  <c r="E254" i="1"/>
  <c r="F254" i="1"/>
  <c r="G254" i="1"/>
  <c r="C255" i="1"/>
  <c r="D255" i="1"/>
  <c r="E255" i="1"/>
  <c r="F255" i="1"/>
  <c r="G255" i="1"/>
  <c r="C256" i="1"/>
  <c r="D256" i="1"/>
  <c r="E256" i="1"/>
  <c r="F256" i="1"/>
  <c r="G256" i="1"/>
  <c r="C257" i="1"/>
  <c r="D257" i="1"/>
  <c r="E257" i="1"/>
  <c r="F257" i="1"/>
  <c r="G257" i="1"/>
  <c r="C258" i="1"/>
  <c r="D258" i="1"/>
  <c r="E258" i="1"/>
  <c r="F258" i="1"/>
  <c r="G258" i="1"/>
  <c r="C259" i="1"/>
  <c r="D259" i="1"/>
  <c r="E259" i="1"/>
  <c r="F259" i="1"/>
  <c r="G259" i="1"/>
  <c r="C260" i="1"/>
  <c r="D260" i="1"/>
  <c r="E260" i="1"/>
  <c r="F260" i="1"/>
  <c r="G260" i="1"/>
  <c r="C261" i="1"/>
  <c r="D261" i="1"/>
  <c r="E261" i="1"/>
  <c r="F261" i="1"/>
  <c r="G261" i="1"/>
  <c r="C262" i="1"/>
  <c r="D262" i="1"/>
  <c r="E262" i="1"/>
  <c r="F262" i="1"/>
  <c r="G262" i="1"/>
  <c r="C263" i="1"/>
  <c r="D263" i="1"/>
  <c r="E263" i="1"/>
  <c r="F263" i="1"/>
  <c r="G263" i="1"/>
  <c r="C264" i="1"/>
  <c r="D264" i="1"/>
  <c r="E264" i="1"/>
  <c r="F264" i="1"/>
  <c r="G264" i="1"/>
  <c r="C265" i="1"/>
  <c r="D265" i="1"/>
  <c r="E265" i="1"/>
  <c r="F265" i="1"/>
  <c r="G265" i="1"/>
  <c r="C266" i="1"/>
  <c r="D266" i="1"/>
  <c r="E266" i="1"/>
  <c r="F266" i="1"/>
  <c r="G266" i="1"/>
  <c r="C267" i="1"/>
  <c r="D267" i="1"/>
  <c r="E267" i="1"/>
  <c r="F267" i="1"/>
  <c r="G267" i="1"/>
  <c r="C268" i="1"/>
  <c r="D268" i="1"/>
  <c r="E268" i="1"/>
  <c r="F268" i="1"/>
  <c r="G268" i="1"/>
  <c r="C269" i="1"/>
  <c r="D269" i="1"/>
  <c r="E269" i="1"/>
  <c r="F269" i="1"/>
  <c r="G269" i="1"/>
  <c r="C270" i="1"/>
  <c r="D270" i="1"/>
  <c r="E270" i="1"/>
  <c r="F270" i="1"/>
  <c r="G270" i="1"/>
  <c r="C271" i="1"/>
  <c r="D271" i="1"/>
  <c r="E271" i="1"/>
  <c r="F271" i="1"/>
  <c r="G271" i="1"/>
  <c r="C272" i="1"/>
  <c r="D272" i="1"/>
  <c r="E272" i="1"/>
  <c r="F272" i="1"/>
  <c r="G272" i="1"/>
  <c r="C273" i="1"/>
  <c r="D273" i="1"/>
  <c r="E273" i="1"/>
  <c r="F273" i="1"/>
  <c r="G273" i="1"/>
  <c r="C274" i="1"/>
  <c r="D274" i="1"/>
  <c r="E274" i="1"/>
  <c r="F274" i="1"/>
  <c r="G274" i="1"/>
  <c r="C275" i="1"/>
  <c r="D275" i="1"/>
  <c r="E275" i="1"/>
  <c r="F275" i="1"/>
  <c r="G275" i="1"/>
  <c r="C276" i="1"/>
  <c r="D276" i="1"/>
  <c r="E276" i="1"/>
  <c r="F276" i="1"/>
  <c r="G276" i="1"/>
  <c r="C277" i="1"/>
  <c r="D277" i="1"/>
  <c r="E277" i="1"/>
  <c r="F277" i="1"/>
  <c r="G277" i="1"/>
  <c r="C278" i="1"/>
  <c r="D278" i="1"/>
  <c r="E278" i="1"/>
  <c r="F278" i="1"/>
  <c r="G278" i="1"/>
  <c r="C279" i="1"/>
  <c r="D279" i="1"/>
  <c r="E279" i="1"/>
  <c r="F279" i="1"/>
  <c r="G279" i="1"/>
  <c r="C280" i="1"/>
  <c r="D280" i="1"/>
  <c r="E280" i="1"/>
  <c r="F280" i="1"/>
  <c r="G280" i="1"/>
  <c r="C281" i="1"/>
  <c r="D281" i="1"/>
  <c r="E281" i="1"/>
  <c r="F281" i="1"/>
  <c r="G281" i="1"/>
  <c r="C282" i="1"/>
  <c r="D282" i="1"/>
  <c r="E282" i="1"/>
  <c r="F282" i="1"/>
  <c r="G282" i="1"/>
  <c r="C283" i="1"/>
  <c r="D283" i="1"/>
  <c r="E283" i="1"/>
  <c r="F283" i="1"/>
  <c r="G283" i="1"/>
  <c r="C284" i="1"/>
  <c r="D284" i="1"/>
  <c r="E284" i="1"/>
  <c r="F284" i="1"/>
  <c r="G284" i="1"/>
  <c r="C285" i="1"/>
  <c r="D285" i="1"/>
  <c r="E285" i="1"/>
  <c r="F285" i="1"/>
  <c r="G285" i="1"/>
  <c r="C286" i="1"/>
  <c r="D286" i="1"/>
  <c r="E286" i="1"/>
  <c r="F286" i="1"/>
  <c r="G286" i="1"/>
  <c r="C287" i="1"/>
  <c r="D287" i="1"/>
  <c r="E287" i="1"/>
  <c r="F287" i="1"/>
  <c r="G287" i="1"/>
  <c r="C288" i="1"/>
  <c r="D288" i="1"/>
  <c r="E288" i="1"/>
  <c r="F288" i="1"/>
  <c r="G288" i="1"/>
  <c r="C289" i="1"/>
  <c r="D289" i="1"/>
  <c r="E289" i="1"/>
  <c r="F289" i="1"/>
  <c r="G289" i="1"/>
  <c r="C290" i="1"/>
  <c r="D290" i="1"/>
  <c r="E290" i="1"/>
  <c r="F290" i="1"/>
  <c r="G290" i="1"/>
  <c r="C291" i="1"/>
  <c r="D291" i="1"/>
  <c r="E291" i="1"/>
  <c r="F291" i="1"/>
  <c r="G291" i="1"/>
  <c r="C292" i="1"/>
  <c r="D292" i="1"/>
  <c r="E292" i="1"/>
  <c r="F292" i="1"/>
  <c r="G292" i="1"/>
  <c r="C293" i="1"/>
  <c r="D293" i="1"/>
  <c r="E293" i="1"/>
  <c r="F293" i="1"/>
  <c r="G293" i="1"/>
  <c r="C294" i="1"/>
  <c r="D294" i="1"/>
  <c r="E294" i="1"/>
  <c r="F294" i="1"/>
  <c r="G294" i="1"/>
  <c r="C295" i="1"/>
  <c r="D295" i="1"/>
  <c r="E295" i="1"/>
  <c r="F295" i="1"/>
  <c r="G295" i="1"/>
  <c r="C296" i="1"/>
  <c r="D296" i="1"/>
  <c r="E296" i="1"/>
  <c r="F296" i="1"/>
  <c r="G296" i="1"/>
  <c r="C297" i="1"/>
  <c r="D297" i="1"/>
  <c r="E297" i="1"/>
  <c r="F297" i="1"/>
  <c r="G297" i="1"/>
  <c r="C298" i="1"/>
  <c r="D298" i="1"/>
  <c r="E298" i="1"/>
  <c r="F298" i="1"/>
  <c r="G298" i="1"/>
  <c r="C299" i="1"/>
  <c r="D299" i="1"/>
  <c r="E299" i="1"/>
  <c r="F299" i="1"/>
  <c r="G299" i="1"/>
  <c r="C300" i="1"/>
  <c r="D300" i="1"/>
  <c r="E300" i="1"/>
  <c r="F300" i="1"/>
  <c r="G300" i="1"/>
  <c r="C301" i="1"/>
  <c r="D301" i="1"/>
  <c r="E301" i="1"/>
  <c r="F301" i="1"/>
  <c r="G301" i="1"/>
  <c r="C302" i="1"/>
  <c r="D302" i="1"/>
  <c r="E302" i="1"/>
  <c r="F302" i="1"/>
  <c r="G302" i="1"/>
  <c r="C303" i="1"/>
  <c r="D303" i="1"/>
  <c r="E303" i="1"/>
  <c r="F303" i="1"/>
  <c r="G303" i="1"/>
  <c r="C304" i="1"/>
  <c r="D304" i="1"/>
  <c r="E304" i="1"/>
  <c r="F304" i="1"/>
  <c r="G304" i="1"/>
  <c r="C305" i="1"/>
  <c r="D305" i="1"/>
  <c r="E305" i="1"/>
  <c r="F305" i="1"/>
  <c r="G305" i="1"/>
  <c r="C306" i="1"/>
  <c r="D306" i="1"/>
  <c r="E306" i="1"/>
  <c r="F306" i="1"/>
  <c r="G306" i="1"/>
  <c r="C307" i="1"/>
  <c r="D307" i="1"/>
  <c r="E307" i="1"/>
  <c r="F307" i="1"/>
  <c r="G307" i="1"/>
  <c r="C308" i="1"/>
  <c r="D308" i="1"/>
  <c r="E308" i="1"/>
  <c r="F308" i="1"/>
  <c r="G308" i="1"/>
  <c r="C309" i="1"/>
  <c r="D309" i="1"/>
  <c r="E309" i="1"/>
  <c r="F309" i="1"/>
  <c r="G309" i="1"/>
  <c r="C310" i="1"/>
  <c r="D310" i="1"/>
  <c r="E310" i="1"/>
  <c r="F310" i="1"/>
  <c r="G310" i="1"/>
  <c r="C311" i="1"/>
  <c r="D311" i="1"/>
  <c r="E311" i="1"/>
  <c r="F311" i="1"/>
  <c r="G311" i="1"/>
  <c r="C312" i="1"/>
  <c r="D312" i="1"/>
  <c r="E312" i="1"/>
  <c r="F312" i="1"/>
  <c r="G312" i="1"/>
  <c r="C313" i="1"/>
  <c r="D313" i="1"/>
  <c r="E313" i="1"/>
  <c r="F313" i="1"/>
  <c r="G313" i="1"/>
  <c r="C314" i="1"/>
  <c r="D314" i="1"/>
  <c r="E314" i="1"/>
  <c r="F314" i="1"/>
  <c r="G314" i="1"/>
  <c r="C315" i="1"/>
  <c r="D315" i="1"/>
  <c r="E315" i="1"/>
  <c r="F315" i="1"/>
  <c r="G315" i="1"/>
  <c r="C316" i="1"/>
  <c r="D316" i="1"/>
  <c r="E316" i="1"/>
  <c r="F316" i="1"/>
  <c r="G316" i="1"/>
  <c r="C317" i="1"/>
  <c r="D317" i="1"/>
  <c r="E317" i="1"/>
  <c r="F317" i="1"/>
  <c r="G317" i="1"/>
  <c r="C318" i="1"/>
  <c r="D318" i="1"/>
  <c r="E318" i="1"/>
  <c r="F318" i="1"/>
  <c r="G318" i="1"/>
  <c r="C319" i="1"/>
  <c r="D319" i="1"/>
  <c r="E319" i="1"/>
  <c r="F319" i="1"/>
  <c r="G319" i="1"/>
  <c r="C320" i="1"/>
  <c r="D320" i="1"/>
  <c r="E320" i="1"/>
  <c r="F320" i="1"/>
  <c r="G320" i="1"/>
  <c r="C321" i="1"/>
  <c r="D321" i="1"/>
  <c r="E321" i="1"/>
  <c r="F321" i="1"/>
  <c r="G321" i="1"/>
  <c r="C322" i="1"/>
  <c r="D322" i="1"/>
  <c r="E322" i="1"/>
  <c r="F322" i="1"/>
  <c r="G322" i="1"/>
  <c r="C323" i="1"/>
  <c r="D323" i="1"/>
  <c r="E323" i="1"/>
  <c r="F323" i="1"/>
  <c r="G323" i="1"/>
  <c r="C324" i="1"/>
  <c r="D324" i="1"/>
  <c r="E324" i="1"/>
  <c r="F324" i="1"/>
  <c r="G324" i="1"/>
  <c r="C325" i="1"/>
  <c r="D325" i="1"/>
  <c r="E325" i="1"/>
  <c r="F325" i="1"/>
  <c r="G325" i="1"/>
  <c r="C326" i="1"/>
  <c r="D326" i="1"/>
  <c r="E326" i="1"/>
  <c r="F326" i="1"/>
  <c r="G326" i="1"/>
  <c r="C327" i="1"/>
  <c r="D327" i="1"/>
  <c r="E327" i="1"/>
  <c r="F327" i="1"/>
  <c r="G327" i="1"/>
  <c r="C328" i="1"/>
  <c r="D328" i="1"/>
  <c r="E328" i="1"/>
  <c r="F328" i="1"/>
  <c r="G328" i="1"/>
  <c r="C329" i="1"/>
  <c r="D329" i="1"/>
  <c r="E329" i="1"/>
  <c r="F329" i="1"/>
  <c r="G329" i="1"/>
  <c r="C330" i="1"/>
  <c r="D330" i="1"/>
  <c r="E330" i="1"/>
  <c r="F330" i="1"/>
  <c r="G330" i="1"/>
  <c r="C331" i="1"/>
  <c r="D331" i="1"/>
  <c r="E331" i="1"/>
  <c r="F331" i="1"/>
  <c r="G331" i="1"/>
  <c r="C332" i="1"/>
  <c r="D332" i="1"/>
  <c r="E332" i="1"/>
  <c r="F332" i="1"/>
  <c r="G332" i="1"/>
  <c r="C333" i="1"/>
  <c r="D333" i="1"/>
  <c r="E333" i="1"/>
  <c r="F333" i="1"/>
  <c r="G333" i="1"/>
  <c r="C334" i="1"/>
  <c r="D334" i="1"/>
  <c r="E334" i="1"/>
  <c r="F334" i="1"/>
  <c r="G334" i="1"/>
  <c r="C335" i="1"/>
  <c r="D335" i="1"/>
  <c r="E335" i="1"/>
  <c r="F335" i="1"/>
  <c r="G335" i="1"/>
  <c r="C336" i="1"/>
  <c r="D336" i="1"/>
  <c r="E336" i="1"/>
  <c r="F336" i="1"/>
  <c r="G336" i="1"/>
  <c r="C337" i="1"/>
  <c r="D337" i="1"/>
  <c r="E337" i="1"/>
  <c r="F337" i="1"/>
  <c r="G337" i="1"/>
  <c r="C338" i="1"/>
  <c r="D338" i="1"/>
  <c r="E338" i="1"/>
  <c r="F338" i="1"/>
  <c r="G338" i="1"/>
  <c r="C339" i="1"/>
  <c r="D339" i="1"/>
  <c r="E339" i="1"/>
  <c r="F339" i="1"/>
  <c r="G339" i="1"/>
  <c r="C340" i="1"/>
  <c r="D340" i="1"/>
  <c r="E340" i="1"/>
  <c r="F340" i="1"/>
  <c r="G340" i="1"/>
  <c r="C341" i="1"/>
  <c r="D341" i="1"/>
  <c r="E341" i="1"/>
  <c r="F341" i="1"/>
  <c r="G341" i="1"/>
  <c r="C342" i="1"/>
  <c r="D342" i="1"/>
  <c r="E342" i="1"/>
  <c r="F342" i="1"/>
  <c r="G342" i="1"/>
  <c r="C343" i="1"/>
  <c r="D343" i="1"/>
  <c r="E343" i="1"/>
  <c r="F343" i="1"/>
  <c r="G343" i="1"/>
  <c r="C344" i="1"/>
  <c r="D344" i="1"/>
  <c r="E344" i="1"/>
  <c r="F344" i="1"/>
  <c r="G344" i="1"/>
  <c r="C345" i="1"/>
  <c r="D345" i="1"/>
  <c r="E345" i="1"/>
  <c r="F345" i="1"/>
  <c r="G345" i="1"/>
  <c r="C346" i="1"/>
  <c r="D346" i="1"/>
  <c r="E346" i="1"/>
  <c r="F346" i="1"/>
  <c r="G346" i="1"/>
  <c r="C347" i="1"/>
  <c r="D347" i="1"/>
  <c r="E347" i="1"/>
  <c r="F347" i="1"/>
  <c r="G347" i="1"/>
  <c r="C348" i="1"/>
  <c r="D348" i="1"/>
  <c r="E348" i="1"/>
  <c r="F348" i="1"/>
  <c r="G348" i="1"/>
  <c r="C349" i="1"/>
  <c r="D349" i="1"/>
  <c r="E349" i="1"/>
  <c r="F349" i="1"/>
  <c r="G349" i="1"/>
  <c r="C350" i="1"/>
  <c r="D350" i="1"/>
  <c r="E350" i="1"/>
  <c r="F350" i="1"/>
  <c r="G350" i="1"/>
  <c r="C351" i="1"/>
  <c r="D351" i="1"/>
  <c r="E351" i="1"/>
  <c r="F351" i="1"/>
  <c r="G351" i="1"/>
  <c r="C352" i="1"/>
  <c r="D352" i="1"/>
  <c r="E352" i="1"/>
  <c r="F352" i="1"/>
  <c r="G352" i="1"/>
  <c r="C353" i="1"/>
  <c r="D353" i="1"/>
  <c r="E353" i="1"/>
  <c r="F353" i="1"/>
  <c r="G353" i="1"/>
  <c r="C354" i="1"/>
  <c r="D354" i="1"/>
  <c r="E354" i="1"/>
  <c r="F354" i="1"/>
  <c r="G354" i="1"/>
  <c r="C355" i="1"/>
  <c r="D355" i="1"/>
  <c r="E355" i="1"/>
  <c r="F355" i="1"/>
  <c r="G355" i="1"/>
  <c r="C356" i="1"/>
  <c r="D356" i="1"/>
  <c r="E356" i="1"/>
  <c r="F356" i="1"/>
  <c r="G356" i="1"/>
  <c r="C357" i="1"/>
  <c r="D357" i="1"/>
  <c r="E357" i="1"/>
  <c r="F357" i="1"/>
  <c r="G357" i="1"/>
  <c r="C358" i="1"/>
  <c r="D358" i="1"/>
  <c r="E358" i="1"/>
  <c r="F358" i="1"/>
  <c r="G358" i="1"/>
  <c r="C359" i="1"/>
  <c r="D359" i="1"/>
  <c r="E359" i="1"/>
  <c r="F359" i="1"/>
  <c r="G359" i="1"/>
  <c r="C360" i="1"/>
  <c r="D360" i="1"/>
  <c r="E360" i="1"/>
  <c r="F360" i="1"/>
  <c r="G360" i="1"/>
  <c r="C361" i="1"/>
  <c r="D361" i="1"/>
  <c r="E361" i="1"/>
  <c r="F361" i="1"/>
  <c r="G361" i="1"/>
  <c r="C362" i="1"/>
  <c r="D362" i="1"/>
  <c r="E362" i="1"/>
  <c r="F362" i="1"/>
  <c r="G362" i="1"/>
  <c r="C363" i="1"/>
  <c r="D363" i="1"/>
  <c r="E363" i="1"/>
  <c r="F363" i="1"/>
  <c r="G363" i="1"/>
  <c r="C364" i="1"/>
  <c r="D364" i="1"/>
  <c r="E364" i="1"/>
  <c r="F364" i="1"/>
  <c r="G364" i="1"/>
  <c r="C365" i="1"/>
  <c r="D365" i="1"/>
  <c r="E365" i="1"/>
  <c r="F365" i="1"/>
  <c r="G365" i="1"/>
  <c r="C366" i="1"/>
  <c r="D366" i="1"/>
  <c r="E366" i="1"/>
  <c r="F366" i="1"/>
  <c r="G366" i="1"/>
  <c r="C367" i="1"/>
  <c r="D367" i="1"/>
  <c r="E367" i="1"/>
  <c r="F367" i="1"/>
  <c r="G367" i="1"/>
  <c r="C368" i="1"/>
  <c r="D368" i="1"/>
  <c r="E368" i="1"/>
  <c r="F368" i="1"/>
  <c r="G368" i="1"/>
  <c r="C369" i="1"/>
  <c r="D369" i="1"/>
  <c r="E369" i="1"/>
  <c r="F369" i="1"/>
  <c r="G369" i="1"/>
  <c r="C370" i="1"/>
  <c r="D370" i="1"/>
  <c r="E370" i="1"/>
  <c r="F370" i="1"/>
  <c r="G370" i="1"/>
  <c r="C371" i="1"/>
  <c r="D371" i="1"/>
  <c r="E371" i="1"/>
  <c r="F371" i="1"/>
  <c r="G371" i="1"/>
  <c r="C372" i="1"/>
  <c r="D372" i="1"/>
  <c r="E372" i="1"/>
  <c r="F372" i="1"/>
  <c r="G372" i="1"/>
  <c r="C373" i="1"/>
  <c r="D373" i="1"/>
  <c r="E373" i="1"/>
  <c r="F373" i="1"/>
  <c r="G373" i="1"/>
  <c r="C374" i="1"/>
  <c r="D374" i="1"/>
  <c r="E374" i="1"/>
  <c r="F374" i="1"/>
  <c r="G374" i="1"/>
  <c r="C375" i="1"/>
  <c r="D375" i="1"/>
  <c r="E375" i="1"/>
  <c r="F375" i="1"/>
  <c r="G375" i="1"/>
  <c r="C376" i="1"/>
  <c r="D376" i="1"/>
  <c r="E376" i="1"/>
  <c r="F376" i="1"/>
  <c r="G376" i="1"/>
  <c r="C377" i="1"/>
  <c r="D377" i="1"/>
  <c r="E377" i="1"/>
  <c r="F377" i="1"/>
  <c r="G377" i="1"/>
  <c r="C378" i="1"/>
  <c r="D378" i="1"/>
  <c r="E378" i="1"/>
  <c r="F378" i="1"/>
  <c r="G378" i="1"/>
  <c r="C379" i="1"/>
  <c r="D379" i="1"/>
  <c r="E379" i="1"/>
  <c r="F379" i="1"/>
  <c r="G379" i="1"/>
  <c r="C380" i="1"/>
  <c r="D380" i="1"/>
  <c r="E380" i="1"/>
  <c r="F380" i="1"/>
  <c r="G380" i="1"/>
  <c r="C381" i="1"/>
  <c r="D381" i="1"/>
  <c r="E381" i="1"/>
  <c r="F381" i="1"/>
  <c r="G381" i="1"/>
  <c r="C382" i="1"/>
  <c r="D382" i="1"/>
  <c r="E382" i="1"/>
  <c r="F382" i="1"/>
  <c r="G382" i="1"/>
  <c r="C383" i="1"/>
  <c r="D383" i="1"/>
  <c r="E383" i="1"/>
  <c r="F383" i="1"/>
  <c r="G383" i="1"/>
  <c r="C384" i="1"/>
  <c r="D384" i="1"/>
  <c r="E384" i="1"/>
  <c r="F384" i="1"/>
  <c r="G384" i="1"/>
  <c r="C385" i="1"/>
  <c r="D385" i="1"/>
  <c r="E385" i="1"/>
  <c r="F385" i="1"/>
  <c r="G385" i="1"/>
  <c r="C386" i="1"/>
  <c r="D386" i="1"/>
  <c r="E386" i="1"/>
  <c r="F386" i="1"/>
  <c r="G386" i="1"/>
  <c r="C387" i="1"/>
  <c r="D387" i="1"/>
  <c r="E387" i="1"/>
  <c r="F387" i="1"/>
  <c r="G387" i="1"/>
  <c r="C388" i="1"/>
  <c r="D388" i="1"/>
  <c r="E388" i="1"/>
  <c r="F388" i="1"/>
  <c r="G388" i="1"/>
  <c r="C389" i="1"/>
  <c r="D389" i="1"/>
  <c r="E389" i="1"/>
  <c r="F389" i="1"/>
  <c r="G389" i="1"/>
  <c r="C390" i="1"/>
  <c r="D390" i="1"/>
  <c r="E390" i="1"/>
  <c r="F390" i="1"/>
  <c r="G390" i="1"/>
  <c r="C391" i="1"/>
  <c r="D391" i="1"/>
  <c r="E391" i="1"/>
  <c r="F391" i="1"/>
  <c r="G391" i="1"/>
  <c r="C392" i="1"/>
  <c r="D392" i="1"/>
  <c r="E392" i="1"/>
  <c r="F392" i="1"/>
  <c r="G392" i="1"/>
  <c r="C393" i="1"/>
  <c r="D393" i="1"/>
  <c r="E393" i="1"/>
  <c r="F393" i="1"/>
  <c r="G393" i="1"/>
  <c r="C394" i="1"/>
  <c r="D394" i="1"/>
  <c r="E394" i="1"/>
  <c r="F394" i="1"/>
  <c r="G394" i="1"/>
  <c r="C395" i="1"/>
  <c r="D395" i="1"/>
  <c r="E395" i="1"/>
  <c r="F395" i="1"/>
  <c r="G395" i="1"/>
  <c r="C396" i="1"/>
  <c r="D396" i="1"/>
  <c r="E396" i="1"/>
  <c r="F396" i="1"/>
  <c r="G396" i="1"/>
  <c r="C397" i="1"/>
  <c r="D397" i="1"/>
  <c r="E397" i="1"/>
  <c r="F397" i="1"/>
  <c r="G397" i="1"/>
  <c r="C398" i="1"/>
  <c r="D398" i="1"/>
  <c r="E398" i="1"/>
  <c r="F398" i="1"/>
  <c r="G398" i="1"/>
  <c r="C399" i="1"/>
  <c r="D399" i="1"/>
  <c r="E399" i="1"/>
  <c r="F399" i="1"/>
  <c r="G399" i="1"/>
  <c r="C400" i="1"/>
  <c r="D400" i="1"/>
  <c r="E400" i="1"/>
  <c r="F400" i="1"/>
  <c r="G400" i="1"/>
  <c r="C401" i="1"/>
  <c r="D401" i="1"/>
  <c r="E401" i="1"/>
  <c r="F401" i="1"/>
  <c r="G401" i="1"/>
  <c r="C402" i="1"/>
  <c r="D402" i="1"/>
  <c r="E402" i="1"/>
  <c r="F402" i="1"/>
  <c r="G402" i="1"/>
  <c r="C403" i="1"/>
  <c r="D403" i="1"/>
  <c r="E403" i="1"/>
  <c r="F403" i="1"/>
  <c r="G403" i="1"/>
  <c r="C404" i="1"/>
  <c r="D404" i="1"/>
  <c r="E404" i="1"/>
  <c r="F404" i="1"/>
  <c r="G404" i="1"/>
  <c r="C405" i="1"/>
  <c r="D405" i="1"/>
  <c r="E405" i="1"/>
  <c r="F405" i="1"/>
  <c r="G405" i="1"/>
  <c r="C406" i="1"/>
  <c r="D406" i="1"/>
  <c r="E406" i="1"/>
  <c r="F406" i="1"/>
  <c r="G406" i="1"/>
  <c r="C407" i="1"/>
  <c r="D407" i="1"/>
  <c r="E407" i="1"/>
  <c r="F407" i="1"/>
  <c r="G407" i="1"/>
  <c r="C408" i="1"/>
  <c r="D408" i="1"/>
  <c r="E408" i="1"/>
  <c r="F408" i="1"/>
  <c r="G408" i="1"/>
  <c r="C409" i="1"/>
  <c r="D409" i="1"/>
  <c r="E409" i="1"/>
  <c r="F409" i="1"/>
  <c r="G409" i="1"/>
  <c r="C410" i="1"/>
  <c r="D410" i="1"/>
  <c r="E410" i="1"/>
  <c r="F410" i="1"/>
  <c r="G410" i="1"/>
  <c r="C411" i="1"/>
  <c r="D411" i="1"/>
  <c r="E411" i="1"/>
  <c r="F411" i="1"/>
  <c r="G411" i="1"/>
  <c r="C412" i="1"/>
  <c r="D412" i="1"/>
  <c r="E412" i="1"/>
  <c r="F412" i="1"/>
  <c r="G412" i="1"/>
  <c r="C413" i="1"/>
  <c r="D413" i="1"/>
  <c r="E413" i="1"/>
  <c r="F413" i="1"/>
  <c r="G413" i="1"/>
  <c r="C414" i="1"/>
  <c r="D414" i="1"/>
  <c r="E414" i="1"/>
  <c r="F414" i="1"/>
  <c r="G414" i="1"/>
  <c r="C415" i="1"/>
  <c r="D415" i="1"/>
  <c r="E415" i="1"/>
  <c r="F415" i="1"/>
  <c r="G415" i="1"/>
  <c r="C416" i="1"/>
  <c r="D416" i="1"/>
  <c r="E416" i="1"/>
  <c r="F416" i="1"/>
  <c r="G416" i="1"/>
  <c r="C417" i="1"/>
  <c r="D417" i="1"/>
  <c r="E417" i="1"/>
  <c r="F417" i="1"/>
  <c r="G417" i="1"/>
  <c r="C418" i="1"/>
  <c r="D418" i="1"/>
  <c r="E418" i="1"/>
  <c r="F418" i="1"/>
  <c r="G418" i="1"/>
  <c r="C419" i="1"/>
  <c r="D419" i="1"/>
  <c r="E419" i="1"/>
  <c r="F419" i="1"/>
  <c r="G419" i="1"/>
  <c r="C420" i="1"/>
  <c r="D420" i="1"/>
  <c r="E420" i="1"/>
  <c r="F420" i="1"/>
  <c r="G420" i="1"/>
  <c r="C421" i="1"/>
  <c r="D421" i="1"/>
  <c r="E421" i="1"/>
  <c r="F421" i="1"/>
  <c r="G421" i="1"/>
  <c r="C422" i="1"/>
  <c r="D422" i="1"/>
  <c r="E422" i="1"/>
  <c r="F422" i="1"/>
  <c r="G422" i="1"/>
  <c r="C423" i="1"/>
  <c r="D423" i="1"/>
  <c r="E423" i="1"/>
  <c r="F423" i="1"/>
  <c r="G423" i="1"/>
  <c r="C424" i="1"/>
  <c r="D424" i="1"/>
  <c r="E424" i="1"/>
  <c r="F424" i="1"/>
  <c r="G424" i="1"/>
  <c r="C425" i="1"/>
  <c r="D425" i="1"/>
  <c r="E425" i="1"/>
  <c r="F425" i="1"/>
  <c r="G425" i="1"/>
  <c r="C426" i="1"/>
  <c r="D426" i="1"/>
  <c r="E426" i="1"/>
  <c r="F426" i="1"/>
  <c r="G426" i="1"/>
  <c r="C427" i="1"/>
  <c r="D427" i="1"/>
  <c r="E427" i="1"/>
  <c r="F427" i="1"/>
  <c r="G427" i="1"/>
  <c r="C428" i="1"/>
  <c r="D428" i="1"/>
  <c r="E428" i="1"/>
  <c r="F428" i="1"/>
  <c r="G428" i="1"/>
  <c r="C429" i="1"/>
  <c r="D429" i="1"/>
  <c r="E429" i="1"/>
  <c r="F429" i="1"/>
  <c r="G429" i="1"/>
  <c r="C430" i="1"/>
  <c r="D430" i="1"/>
  <c r="E430" i="1"/>
  <c r="F430" i="1"/>
  <c r="G430" i="1"/>
  <c r="C431" i="1"/>
  <c r="D431" i="1"/>
  <c r="E431" i="1"/>
  <c r="F431" i="1"/>
  <c r="G431" i="1"/>
  <c r="C432" i="1"/>
  <c r="D432" i="1"/>
  <c r="E432" i="1"/>
  <c r="F432" i="1"/>
  <c r="G432" i="1"/>
  <c r="C433" i="1"/>
  <c r="D433" i="1"/>
  <c r="E433" i="1"/>
  <c r="F433" i="1"/>
  <c r="G433" i="1"/>
  <c r="C434" i="1"/>
  <c r="D434" i="1"/>
  <c r="E434" i="1"/>
  <c r="F434" i="1"/>
  <c r="G434" i="1"/>
  <c r="C435" i="1"/>
  <c r="D435" i="1"/>
  <c r="E435" i="1"/>
  <c r="F435" i="1"/>
  <c r="G435" i="1"/>
  <c r="D77" i="1"/>
  <c r="E77" i="1"/>
  <c r="F77" i="1"/>
  <c r="G77" i="1"/>
  <c r="C77" i="1"/>
  <c r="G76" i="1"/>
  <c r="F76" i="1"/>
  <c r="E76" i="1"/>
  <c r="D76" i="1"/>
  <c r="C76" i="1"/>
  <c r="B73" i="1"/>
  <c r="B72" i="1"/>
  <c r="B71" i="1"/>
  <c r="B63" i="1"/>
  <c r="B57" i="1"/>
  <c r="B56" i="1"/>
  <c r="B53" i="1"/>
  <c r="B52" i="1"/>
  <c r="B48" i="1"/>
  <c r="B37" i="1"/>
  <c r="B31" i="1"/>
  <c r="B30" i="1"/>
  <c r="B20" i="1"/>
  <c r="B16" i="1"/>
  <c r="B9" i="1"/>
  <c r="B8" i="1"/>
</calcChain>
</file>

<file path=xl/sharedStrings.xml><?xml version="1.0" encoding="utf-8"?>
<sst xmlns="http://schemas.openxmlformats.org/spreadsheetml/2006/main" count="107" uniqueCount="95">
  <si>
    <t>Workshop #2 Answer Key</t>
  </si>
  <si>
    <t>Little Jimmy is 10 years old. His parents have decided to put $100 a month into a mutual fund earning 11% compounded monthly. When Jimmy is 18 his parents plan to move this money into a much more conservative investment earning 3% compounded  quarterly. How much will Jimmy be able to withdraw each quarter over his 4 years of college if his first withdrawal is made immediately (use the beginning of each quarter for withdrawals).</t>
  </si>
  <si>
    <t>#1</t>
  </si>
  <si>
    <t>&lt;--- Balance in Jimmy's fund after 8 years (Jimmy is 18).</t>
  </si>
  <si>
    <t xml:space="preserve">  =FV(11%/12,8*12,-100)</t>
  </si>
  <si>
    <t xml:space="preserve">  =PMT(3%/4,4*4,-B8,0,1)</t>
  </si>
  <si>
    <t>&lt;--- Jimmy will be able to withdraw $1,009.87 each quarter for 4 years (starting immediately).</t>
  </si>
  <si>
    <t>#2</t>
  </si>
  <si>
    <t xml:space="preserve">Laura wants to take out a 3 year long personal loan for some new furniture. After looking at her finances, she found that she can only afford to make $350 loan payments each month. </t>
  </si>
  <si>
    <t>(a)</t>
  </si>
  <si>
    <t>Suppose Laura's bank will give her a 6.25% rate (compounded monthly). How much can she afford to borrow?</t>
  </si>
  <si>
    <t xml:space="preserve">   =PV(6.25%/12,3*12,-350)</t>
  </si>
  <si>
    <t>&lt;--- We should use "PV" since the money is borrowed at the beginning of the problem!</t>
  </si>
  <si>
    <t>(b)</t>
  </si>
  <si>
    <t>An online banking site has offered to loan Laura $10,000 if she will pay $350 a month for 3 years. What rate are they charging?</t>
  </si>
  <si>
    <t xml:space="preserve">  =RATE(3*12,-350,10000)*12</t>
  </si>
  <si>
    <t xml:space="preserve">&lt;--- Don't forget to "*12" to convert from a periodic to an annual rate. </t>
  </si>
  <si>
    <t>[Also, use the formatting tab on the home tab to switch to a percentage and crank up the number of decimal places shown.]</t>
  </si>
  <si>
    <t>#3</t>
  </si>
  <si>
    <t>Which option is a better deal for George?</t>
  </si>
  <si>
    <t xml:space="preserve">  =-PMT(8%/12,5*12,40000-5000)</t>
  </si>
  <si>
    <t>&lt;--- Option #1 using bank financing.</t>
  </si>
  <si>
    <t xml:space="preserve">George wants to buy a new car which costs $40,000. The dealer offers him 2 options: (1) Pay cash and get $5,000 cash back OR (2) Finance the car at 1.5% for 5 years. If George takes option #1, he plans to borrow the money from a bank at 8% compounded monthly (for 5 years). </t>
  </si>
  <si>
    <t xml:space="preserve">  =PMT(1.5%/12,5*12,-40000)</t>
  </si>
  <si>
    <t>&lt;--- Option #2 (dealer financing).</t>
  </si>
  <si>
    <t>It looks like "Option #2" (dealer financing) is a better deal for George.</t>
  </si>
  <si>
    <t>If George takes option (2), what rate (compounded monthly) is he really being charged?</t>
  </si>
  <si>
    <t xml:space="preserve">  =RATE(5*12,-692.4,40000-5000)*12</t>
  </si>
  <si>
    <t>&lt;--- George is paying $692.40 each month for 5 years for a vehicle which has</t>
  </si>
  <si>
    <t xml:space="preserve">a true value of $40,000 - $5,000 = $35,000. Don't forget to adjust to an </t>
  </si>
  <si>
    <t>annual rate.</t>
  </si>
  <si>
    <t>To revisit (a) option #2 is better since the effective rate here is 6.961% (c.m.) instead of option #1's rate of 8% (c.m.).</t>
  </si>
  <si>
    <t>#4</t>
  </si>
  <si>
    <t xml:space="preserve">Bob has an investment worth $1,000,000 which is earning 12% interest compounded annually. For as long as he can, Bob plans to  withdraw $200,000 each year. </t>
  </si>
  <si>
    <t>How many full withdrawals will Bob get to make?</t>
  </si>
  <si>
    <t xml:space="preserve"> =NPER(12%,-200000,1000000)</t>
  </si>
  <si>
    <t>&lt;--- Bob can make 8 full withdrawals.</t>
  </si>
  <si>
    <t>8 full withdrawals.</t>
  </si>
  <si>
    <t>How much will Bob's final (partial) withdrawal be?</t>
  </si>
  <si>
    <t xml:space="preserve">  =FV(12%,8,-200000,1000000)</t>
  </si>
  <si>
    <t>&lt;--- Balance after 8 full withdrawals.</t>
  </si>
  <si>
    <t xml:space="preserve">  =FV(12%,1,0,B52)</t>
  </si>
  <si>
    <t>&lt;--- Earn 1 more year's interest.</t>
  </si>
  <si>
    <t>Bob's last withdrawal will be $17,947.50.</t>
  </si>
  <si>
    <t>Alternatively,</t>
  </si>
  <si>
    <t xml:space="preserve">  =FV(12%,9,-200000,1000000)</t>
  </si>
  <si>
    <t>&lt;--- The account is overdrawn by $182,052.50 after 9 full withdrawals.</t>
  </si>
  <si>
    <t xml:space="preserve">  =200000-B56</t>
  </si>
  <si>
    <t>&lt;--- The difference is the final partial withdrawal.</t>
  </si>
  <si>
    <t>#5</t>
  </si>
  <si>
    <t>Everyone can retire a millionaire. S&amp;P 500 index funds historically have averaged about a 10% annual return. Suppose that you start making deposits into an index fund earning 10% compounded monthly when you are 20 years old. How much would you need to deposit each month in order to have $1,000,000 when you are 65?</t>
  </si>
  <si>
    <t xml:space="preserve">  =PMT(10%/12,45*12,0,-1000000)</t>
  </si>
  <si>
    <t>Yes. If you put away $100 a month into a decent mutual fund starting when you are 20 years old, you will have over $1,000,000</t>
  </si>
  <si>
    <t>by the time you hit 65! Everyone can retire a millionaire.</t>
  </si>
  <si>
    <t>&lt;--- Just $95.40 a month will do the trick!</t>
  </si>
  <si>
    <t>#6</t>
  </si>
  <si>
    <t xml:space="preserve">The Frenkels just bought a $350,000 house. They put 20% down and took out a 30 year mortgage with a 3.75% interest rate (compounded monthly). </t>
  </si>
  <si>
    <t>(a-c)</t>
  </si>
  <si>
    <t xml:space="preserve">  =350000*20%</t>
  </si>
  <si>
    <t xml:space="preserve">  =350000-B71</t>
  </si>
  <si>
    <t xml:space="preserve">  =PMT(3.75%/12,12*30,-B72)</t>
  </si>
  <si>
    <t>&lt;--- Down payment</t>
  </si>
  <si>
    <t>&lt;--- Loan amount</t>
  </si>
  <si>
    <t>&lt;--- Monthly payment</t>
  </si>
  <si>
    <t>Month</t>
  </si>
  <si>
    <t>Beg. Bal.</t>
  </si>
  <si>
    <t>Payment</t>
  </si>
  <si>
    <t>Interest</t>
  </si>
  <si>
    <t>Amt. to Prin.</t>
  </si>
  <si>
    <t>End Bal.</t>
  </si>
  <si>
    <t>&lt;--- Technically our final payment should be increased by $2.43 to pay off the loan.</t>
  </si>
  <si>
    <t>&lt;--- The requested lines from our table.</t>
  </si>
  <si>
    <t>&lt;--- second year's interest:</t>
  </si>
  <si>
    <t xml:space="preserve">  =SUM(E88:E99)</t>
  </si>
  <si>
    <t>(d)</t>
  </si>
  <si>
    <t>10 years into the loan, the Frenkels decide to refinance their mortgage. They start a new 15 year mortgage at 3.25% (compounded monthly). What is their new payment?</t>
  </si>
  <si>
    <t>&lt;--- Balance after 10 years (for part (d)).</t>
  </si>
  <si>
    <t>&lt;--- Balance after 120 months = 10 years of our first mortgage.</t>
  </si>
  <si>
    <t>Alternatively, we can get this balance by just using the "FV" function…</t>
  </si>
  <si>
    <t xml:space="preserve">  =FV(3.75%/12,12*10,-1296.72,280000)</t>
  </si>
  <si>
    <t xml:space="preserve">&lt;--- Our new mortgage payment. </t>
  </si>
  <si>
    <t xml:space="preserve">  =PMT(3.25%/12,15*12,-218713.5)</t>
  </si>
  <si>
    <t>Notice that even though the interest rate is lower, the payment is higher. This is due to the fact that we shaved 5 years off of the total length of the loan.</t>
  </si>
  <si>
    <t>(e)</t>
  </si>
  <si>
    <t>(Back to the original loan.) If the Frenkels pay $5,000 a month, how long would it take them to pay off their house? What would their final (partial) payment be?</t>
  </si>
  <si>
    <t>We can either modify our amortization table (changing the payments to $5,000) and find where the loan gets paid off…or</t>
  </si>
  <si>
    <t>we can use "NPER" and such to answer this question. I'll do both ways (starting with the second/easier way).</t>
  </si>
  <si>
    <t xml:space="preserve">  =NPER(3.75%/12,-5000,280000)</t>
  </si>
  <si>
    <t>&lt;--- It takes 62 months (5 years and 2 months) to pay off the house with our monster payments.</t>
  </si>
  <si>
    <t xml:space="preserve">  =FV(3.75%/12,62,-5000,280000)</t>
  </si>
  <si>
    <t>&lt;--- Overpaid</t>
  </si>
  <si>
    <t xml:space="preserve">  =5000-B457</t>
  </si>
  <si>
    <t>&lt;--- Final partial payment.</t>
  </si>
  <si>
    <t>So it takes 5 years and 2 months (with a final partial payment of $3,277.47) to pay off our house with $5,000/month payments.</t>
  </si>
  <si>
    <t>Table calculation…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</si>
</sst>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$&quot;#,##0.00_);[Red]\(&quot;$&quot;#,##0.00\)"/>
    <numFmt numFmtId="165" formatCode="0.000%"/>
    <numFmt numFmtId="166" formatCode="&quot;$&quot;#,##0.00"/>
  </numFmts>
  <fonts count="8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scheme val="minor"/>
    </font>
    <font>
      <i/>
      <sz val="12"/>
      <color theme="1"/>
      <name val="Calibri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i/>
      <sz val="12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60">
    <xf numFmtId="0" fontId="0" fillId="0" borderId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20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8" fontId="0" fillId="0" borderId="0" xfId="0" applyNumberFormat="1"/>
    <xf numFmtId="0" fontId="4" fillId="0" borderId="0" xfId="0" applyFont="1"/>
    <xf numFmtId="0" fontId="7" fillId="0" borderId="0" xfId="0" applyFont="1" applyAlignment="1">
      <alignment horizontal="center"/>
    </xf>
    <xf numFmtId="0" fontId="0" fillId="0" borderId="0" xfId="0" applyAlignment="1">
      <alignment horizontal="left"/>
    </xf>
    <xf numFmtId="165" fontId="0" fillId="0" borderId="0" xfId="1" applyNumberFormat="1" applyFont="1"/>
    <xf numFmtId="0" fontId="4" fillId="0" borderId="0" xfId="0" applyFont="1" applyAlignment="1">
      <alignment horizontal="center" wrapText="1"/>
    </xf>
    <xf numFmtId="0" fontId="2" fillId="0" borderId="0" xfId="0" applyFont="1"/>
    <xf numFmtId="166" fontId="0" fillId="0" borderId="0" xfId="0" applyNumberFormat="1"/>
    <xf numFmtId="166" fontId="0" fillId="0" borderId="0" xfId="0" applyNumberFormat="1" applyAlignment="1">
      <alignment horizontal="center"/>
    </xf>
    <xf numFmtId="0" fontId="0" fillId="2" borderId="0" xfId="0" applyFill="1" applyAlignment="1">
      <alignment horizontal="center"/>
    </xf>
    <xf numFmtId="166" fontId="0" fillId="2" borderId="0" xfId="0" applyNumberFormat="1" applyFill="1"/>
    <xf numFmtId="166" fontId="0" fillId="2" borderId="0" xfId="0" applyNumberFormat="1" applyFill="1" applyAlignment="1">
      <alignment horizontal="center"/>
    </xf>
    <xf numFmtId="8" fontId="0" fillId="2" borderId="0" xfId="0" applyNumberFormat="1" applyFill="1"/>
    <xf numFmtId="0" fontId="0" fillId="2" borderId="0" xfId="0" applyFill="1" applyAlignment="1">
      <alignment horizontal="left"/>
    </xf>
    <xf numFmtId="0" fontId="3" fillId="2" borderId="0" xfId="0" applyFont="1" applyFill="1" applyAlignment="1">
      <alignment horizontal="center"/>
    </xf>
  </cellXfs>
  <cellStyles count="60"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Normal" xfId="0" builtinId="0"/>
    <cellStyle name="Percent" xfId="1" builtinId="5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27"/>
  <sheetViews>
    <sheetView tabSelected="1" workbookViewId="0">
      <selection sqref="A1:C1"/>
    </sheetView>
  </sheetViews>
  <sheetFormatPr baseColWidth="10" defaultRowHeight="15" x14ac:dyDescent="0"/>
  <cols>
    <col min="2" max="2" width="12.5" bestFit="1" customWidth="1"/>
    <col min="3" max="3" width="11.33203125" bestFit="1" customWidth="1"/>
    <col min="4" max="6" width="11" bestFit="1" customWidth="1"/>
    <col min="7" max="7" width="11.33203125" bestFit="1" customWidth="1"/>
  </cols>
  <sheetData>
    <row r="1" spans="1:11" ht="20">
      <c r="A1" s="19" t="s">
        <v>0</v>
      </c>
      <c r="B1" s="19"/>
      <c r="C1" s="19"/>
    </row>
    <row r="3" spans="1:11" ht="20" customHeight="1">
      <c r="A3" s="4" t="s">
        <v>2</v>
      </c>
      <c r="B3" s="2" t="s">
        <v>1</v>
      </c>
      <c r="C3" s="2"/>
      <c r="D3" s="2"/>
      <c r="E3" s="2"/>
      <c r="F3" s="2"/>
      <c r="G3" s="2"/>
      <c r="H3" s="2"/>
      <c r="I3" s="2"/>
      <c r="J3" s="2"/>
      <c r="K3" s="2"/>
    </row>
    <row r="4" spans="1:11">
      <c r="B4" s="2"/>
      <c r="C4" s="2"/>
      <c r="D4" s="2"/>
      <c r="E4" s="2"/>
      <c r="F4" s="2"/>
      <c r="G4" s="2"/>
      <c r="H4" s="2"/>
      <c r="I4" s="2"/>
      <c r="J4" s="2"/>
      <c r="K4" s="2"/>
    </row>
    <row r="5" spans="1:11">
      <c r="B5" s="2"/>
      <c r="C5" s="2"/>
      <c r="D5" s="2"/>
      <c r="E5" s="2"/>
      <c r="F5" s="2"/>
      <c r="G5" s="2"/>
      <c r="H5" s="2"/>
      <c r="I5" s="2"/>
      <c r="J5" s="2"/>
      <c r="K5" s="2"/>
    </row>
    <row r="6" spans="1:11">
      <c r="B6" s="2"/>
      <c r="C6" s="2"/>
      <c r="D6" s="2"/>
      <c r="E6" s="2"/>
      <c r="F6" s="2"/>
      <c r="G6" s="2"/>
      <c r="H6" s="2"/>
      <c r="I6" s="2"/>
      <c r="J6" s="2"/>
      <c r="K6" s="2"/>
    </row>
    <row r="8" spans="1:11">
      <c r="B8" s="5">
        <f>FV(11%/12,8*12,-100)</f>
        <v>15286.408469698074</v>
      </c>
      <c r="C8" t="s">
        <v>4</v>
      </c>
      <c r="E8" s="6" t="s">
        <v>3</v>
      </c>
    </row>
    <row r="9" spans="1:11">
      <c r="B9" s="5">
        <f>PMT(3%/4,4*4,-B8,0,1)</f>
        <v>1009.8707514564732</v>
      </c>
      <c r="C9" t="s">
        <v>5</v>
      </c>
      <c r="E9" s="6" t="s">
        <v>6</v>
      </c>
    </row>
    <row r="11" spans="1:11" ht="20">
      <c r="A11" s="4" t="s">
        <v>7</v>
      </c>
      <c r="B11" s="2" t="s">
        <v>8</v>
      </c>
      <c r="C11" s="2"/>
      <c r="D11" s="2"/>
      <c r="E11" s="2"/>
      <c r="F11" s="2"/>
      <c r="G11" s="2"/>
      <c r="H11" s="2"/>
      <c r="I11" s="2"/>
      <c r="J11" s="2"/>
      <c r="K11" s="2"/>
    </row>
    <row r="12" spans="1:11">
      <c r="B12" s="2"/>
      <c r="C12" s="2"/>
      <c r="D12" s="2"/>
      <c r="E12" s="2"/>
      <c r="F12" s="2"/>
      <c r="G12" s="2"/>
      <c r="H12" s="2"/>
      <c r="I12" s="2"/>
      <c r="J12" s="2"/>
      <c r="K12" s="2"/>
    </row>
    <row r="14" spans="1:11">
      <c r="A14" s="3" t="s">
        <v>9</v>
      </c>
      <c r="B14" s="8" t="s">
        <v>10</v>
      </c>
      <c r="C14" s="8"/>
      <c r="D14" s="8"/>
      <c r="E14" s="8"/>
      <c r="F14" s="8"/>
      <c r="G14" s="8"/>
      <c r="H14" s="8"/>
      <c r="I14" s="8"/>
      <c r="J14" s="8"/>
      <c r="K14" s="8"/>
    </row>
    <row r="16" spans="1:11">
      <c r="B16" s="5">
        <f>PV(6.25%/12,3*12,-350)</f>
        <v>11462.128229648162</v>
      </c>
      <c r="C16" s="5" t="s">
        <v>11</v>
      </c>
      <c r="F16" s="6" t="s">
        <v>12</v>
      </c>
    </row>
    <row r="18" spans="1:11">
      <c r="A18" s="3" t="s">
        <v>13</v>
      </c>
      <c r="B18" s="8" t="s">
        <v>14</v>
      </c>
      <c r="C18" s="8"/>
      <c r="D18" s="8"/>
      <c r="E18" s="8"/>
      <c r="F18" s="8"/>
      <c r="G18" s="8"/>
      <c r="H18" s="8"/>
      <c r="I18" s="8"/>
      <c r="J18" s="8"/>
      <c r="K18" s="8"/>
    </row>
    <row r="20" spans="1:11">
      <c r="B20" s="9">
        <f>RATE(3*12,-350,10000)*12</f>
        <v>0.15681517566221631</v>
      </c>
      <c r="C20" s="9" t="s">
        <v>15</v>
      </c>
      <c r="F20" s="6" t="s">
        <v>16</v>
      </c>
    </row>
    <row r="21" spans="1:11">
      <c r="G21" s="10" t="s">
        <v>17</v>
      </c>
      <c r="H21" s="10"/>
      <c r="I21" s="10"/>
      <c r="J21" s="10"/>
      <c r="K21" s="10"/>
    </row>
    <row r="22" spans="1:11">
      <c r="G22" s="10"/>
      <c r="H22" s="10"/>
      <c r="I22" s="10"/>
      <c r="J22" s="10"/>
      <c r="K22" s="10"/>
    </row>
    <row r="24" spans="1:11" ht="20">
      <c r="A24" s="4" t="s">
        <v>18</v>
      </c>
      <c r="B24" s="2" t="s">
        <v>22</v>
      </c>
      <c r="C24" s="2"/>
      <c r="D24" s="2"/>
      <c r="E24" s="2"/>
      <c r="F24" s="2"/>
      <c r="G24" s="2"/>
      <c r="H24" s="2"/>
      <c r="I24" s="2"/>
      <c r="J24" s="2"/>
      <c r="K24" s="2"/>
    </row>
    <row r="25" spans="1:11">
      <c r="B25" s="2"/>
      <c r="C25" s="2"/>
      <c r="D25" s="2"/>
      <c r="E25" s="2"/>
      <c r="F25" s="2"/>
      <c r="G25" s="2"/>
      <c r="H25" s="2"/>
      <c r="I25" s="2"/>
      <c r="J25" s="2"/>
      <c r="K25" s="2"/>
    </row>
    <row r="26" spans="1:11">
      <c r="B26" s="2"/>
      <c r="C26" s="2"/>
      <c r="D26" s="2"/>
      <c r="E26" s="2"/>
      <c r="F26" s="2"/>
      <c r="G26" s="2"/>
      <c r="H26" s="2"/>
      <c r="I26" s="2"/>
      <c r="J26" s="2"/>
      <c r="K26" s="2"/>
    </row>
    <row r="28" spans="1:11">
      <c r="A28" s="3" t="s">
        <v>9</v>
      </c>
      <c r="B28" s="8" t="s">
        <v>19</v>
      </c>
      <c r="C28" s="8"/>
      <c r="D28" s="8"/>
      <c r="E28" s="8"/>
    </row>
    <row r="30" spans="1:11">
      <c r="B30" s="5">
        <f>-PMT(8%/12,5*12,40000-5000)</f>
        <v>709.67380009447879</v>
      </c>
      <c r="C30" s="5" t="s">
        <v>20</v>
      </c>
      <c r="F30" s="6" t="s">
        <v>21</v>
      </c>
    </row>
    <row r="31" spans="1:11">
      <c r="B31" s="5">
        <f>PMT(1.5%/12,5*12,-40000)</f>
        <v>692.39552219398399</v>
      </c>
      <c r="C31" s="5" t="s">
        <v>23</v>
      </c>
      <c r="F31" t="s">
        <v>24</v>
      </c>
    </row>
    <row r="33" spans="1:11">
      <c r="B33" t="s">
        <v>25</v>
      </c>
    </row>
    <row r="35" spans="1:11">
      <c r="A35" s="3" t="s">
        <v>13</v>
      </c>
      <c r="B35" s="8" t="s">
        <v>26</v>
      </c>
      <c r="C35" s="8"/>
      <c r="D35" s="8"/>
      <c r="E35" s="8"/>
      <c r="F35" s="8"/>
      <c r="G35" s="8"/>
      <c r="H35" s="8"/>
    </row>
    <row r="37" spans="1:11">
      <c r="B37" s="9">
        <f>RATE(5*12,-692.4,40000-5000)*12</f>
        <v>6.9611138791487032E-2</v>
      </c>
      <c r="C37" s="9" t="s">
        <v>27</v>
      </c>
      <c r="F37" s="6" t="s">
        <v>28</v>
      </c>
    </row>
    <row r="38" spans="1:11">
      <c r="F38" s="6" t="s">
        <v>29</v>
      </c>
    </row>
    <row r="39" spans="1:11">
      <c r="F39" s="6" t="s">
        <v>30</v>
      </c>
    </row>
    <row r="41" spans="1:11">
      <c r="B41" t="s">
        <v>31</v>
      </c>
    </row>
    <row r="43" spans="1:11" ht="20">
      <c r="A43" s="4" t="s">
        <v>32</v>
      </c>
      <c r="B43" s="2" t="s">
        <v>33</v>
      </c>
      <c r="C43" s="2"/>
      <c r="D43" s="2"/>
      <c r="E43" s="2"/>
      <c r="F43" s="2"/>
      <c r="G43" s="2"/>
      <c r="H43" s="2"/>
      <c r="I43" s="2"/>
      <c r="J43" s="2"/>
      <c r="K43" s="2"/>
    </row>
    <row r="44" spans="1:11">
      <c r="B44" s="2"/>
      <c r="C44" s="2"/>
      <c r="D44" s="2"/>
      <c r="E44" s="2"/>
      <c r="F44" s="2"/>
      <c r="G44" s="2"/>
      <c r="H44" s="2"/>
      <c r="I44" s="2"/>
      <c r="J44" s="2"/>
      <c r="K44" s="2"/>
    </row>
    <row r="46" spans="1:11">
      <c r="A46" s="3" t="s">
        <v>9</v>
      </c>
      <c r="B46" s="8" t="s">
        <v>34</v>
      </c>
      <c r="C46" s="8"/>
      <c r="D46" s="8"/>
      <c r="E46" s="8"/>
      <c r="F46" s="11" t="s">
        <v>37</v>
      </c>
    </row>
    <row r="48" spans="1:11">
      <c r="B48">
        <f>NPER(12%,-200000,1000000)</f>
        <v>8.0852498146604006</v>
      </c>
      <c r="C48" t="s">
        <v>35</v>
      </c>
      <c r="F48" s="6" t="s">
        <v>36</v>
      </c>
    </row>
    <row r="50" spans="1:11">
      <c r="A50" s="3" t="s">
        <v>13</v>
      </c>
      <c r="B50" s="8" t="s">
        <v>38</v>
      </c>
      <c r="C50" s="8"/>
      <c r="D50" s="8"/>
      <c r="E50" s="8"/>
      <c r="F50" s="11" t="s">
        <v>43</v>
      </c>
    </row>
    <row r="52" spans="1:11">
      <c r="B52" s="5">
        <f>FV(12%,8,-200000,1000000)</f>
        <v>-16024.549136792775</v>
      </c>
      <c r="C52" s="5" t="s">
        <v>39</v>
      </c>
      <c r="F52" s="6" t="s">
        <v>40</v>
      </c>
    </row>
    <row r="53" spans="1:11">
      <c r="B53" s="5">
        <f>FV(12%,1,0,B52)</f>
        <v>17947.49503320791</v>
      </c>
      <c r="C53" t="s">
        <v>41</v>
      </c>
      <c r="F53" s="6" t="s">
        <v>42</v>
      </c>
    </row>
    <row r="55" spans="1:11">
      <c r="B55" t="s">
        <v>44</v>
      </c>
    </row>
    <row r="56" spans="1:11">
      <c r="B56" s="5">
        <f>FV(12%,9,-200000,1000000)</f>
        <v>182052.50496679218</v>
      </c>
      <c r="C56" s="5" t="s">
        <v>45</v>
      </c>
      <c r="F56" s="6" t="s">
        <v>46</v>
      </c>
    </row>
    <row r="57" spans="1:11">
      <c r="B57" s="5">
        <f>200000-B56</f>
        <v>17947.495033207815</v>
      </c>
      <c r="C57" t="s">
        <v>47</v>
      </c>
      <c r="F57" s="6" t="s">
        <v>48</v>
      </c>
    </row>
    <row r="59" spans="1:11" ht="20" customHeight="1">
      <c r="A59" s="4" t="s">
        <v>49</v>
      </c>
      <c r="B59" s="2" t="s">
        <v>50</v>
      </c>
      <c r="C59" s="2"/>
      <c r="D59" s="2"/>
      <c r="E59" s="2"/>
      <c r="F59" s="2"/>
      <c r="G59" s="2"/>
      <c r="H59" s="2"/>
      <c r="I59" s="2"/>
      <c r="J59" s="2"/>
      <c r="K59" s="2"/>
    </row>
    <row r="60" spans="1:11">
      <c r="B60" s="2"/>
      <c r="C60" s="2"/>
      <c r="D60" s="2"/>
      <c r="E60" s="2"/>
      <c r="F60" s="2"/>
      <c r="G60" s="2"/>
      <c r="H60" s="2"/>
      <c r="I60" s="2"/>
      <c r="J60" s="2"/>
      <c r="K60" s="2"/>
    </row>
    <row r="61" spans="1:11">
      <c r="B61" s="2"/>
      <c r="C61" s="2"/>
      <c r="D61" s="2"/>
      <c r="E61" s="2"/>
      <c r="F61" s="2"/>
      <c r="G61" s="2"/>
      <c r="H61" s="2"/>
      <c r="I61" s="2"/>
      <c r="J61" s="2"/>
      <c r="K61" s="2"/>
    </row>
    <row r="63" spans="1:11">
      <c r="B63" s="5">
        <f>PMT(10%/12,45*12,0,-1000000)</f>
        <v>95.397074818418091</v>
      </c>
      <c r="C63" s="5" t="s">
        <v>51</v>
      </c>
      <c r="F63" s="6" t="s">
        <v>54</v>
      </c>
    </row>
    <row r="65" spans="1:11">
      <c r="B65" t="s">
        <v>52</v>
      </c>
    </row>
    <row r="66" spans="1:11">
      <c r="B66" t="s">
        <v>53</v>
      </c>
    </row>
    <row r="68" spans="1:11" ht="20">
      <c r="A68" s="4" t="s">
        <v>55</v>
      </c>
      <c r="B68" s="2" t="s">
        <v>56</v>
      </c>
      <c r="C68" s="2"/>
      <c r="D68" s="2"/>
      <c r="E68" s="2"/>
      <c r="F68" s="2"/>
      <c r="G68" s="2"/>
      <c r="H68" s="2"/>
      <c r="I68" s="2"/>
      <c r="J68" s="2"/>
      <c r="K68" s="2"/>
    </row>
    <row r="69" spans="1:11">
      <c r="B69" s="2"/>
      <c r="C69" s="2"/>
      <c r="D69" s="2"/>
      <c r="E69" s="2"/>
      <c r="F69" s="2"/>
      <c r="G69" s="2"/>
      <c r="H69" s="2"/>
      <c r="I69" s="2"/>
      <c r="J69" s="2"/>
      <c r="K69" s="2"/>
    </row>
    <row r="71" spans="1:11">
      <c r="A71" s="3" t="s">
        <v>57</v>
      </c>
      <c r="B71" s="12">
        <f>350000*20%</f>
        <v>70000</v>
      </c>
      <c r="C71" t="s">
        <v>58</v>
      </c>
      <c r="F71" s="6" t="s">
        <v>61</v>
      </c>
    </row>
    <row r="72" spans="1:11">
      <c r="B72" s="15">
        <f>350000-B71</f>
        <v>280000</v>
      </c>
      <c r="C72" t="s">
        <v>59</v>
      </c>
      <c r="F72" s="6" t="s">
        <v>62</v>
      </c>
    </row>
    <row r="73" spans="1:11">
      <c r="B73" s="15">
        <f>PMT(3.75%/12,12*30,-B72)</f>
        <v>1296.7236564019577</v>
      </c>
      <c r="C73" t="s">
        <v>60</v>
      </c>
      <c r="F73" s="6" t="s">
        <v>63</v>
      </c>
    </row>
    <row r="75" spans="1:11">
      <c r="B75" s="7" t="s">
        <v>64</v>
      </c>
      <c r="C75" s="7" t="s">
        <v>65</v>
      </c>
      <c r="D75" s="7" t="s">
        <v>66</v>
      </c>
      <c r="E75" s="7" t="s">
        <v>67</v>
      </c>
      <c r="F75" s="7" t="s">
        <v>68</v>
      </c>
      <c r="G75" s="7" t="s">
        <v>69</v>
      </c>
    </row>
    <row r="76" spans="1:11">
      <c r="B76" s="1">
        <v>1</v>
      </c>
      <c r="C76" s="13">
        <f>280000</f>
        <v>280000</v>
      </c>
      <c r="D76" s="13">
        <f>1296.72</f>
        <v>1296.72</v>
      </c>
      <c r="E76" s="13">
        <f>C76*3.75%/12</f>
        <v>875</v>
      </c>
      <c r="F76" s="13">
        <f>D76-E76</f>
        <v>421.72</v>
      </c>
      <c r="G76" s="13">
        <f>C76-F76</f>
        <v>279578.28000000003</v>
      </c>
    </row>
    <row r="77" spans="1:11">
      <c r="B77" s="1">
        <v>2</v>
      </c>
      <c r="C77" s="12">
        <f>G76</f>
        <v>279578.28000000003</v>
      </c>
      <c r="D77" s="13">
        <f>1296.72</f>
        <v>1296.72</v>
      </c>
      <c r="E77" s="13">
        <f>C77*3.75%/12</f>
        <v>873.68212500000016</v>
      </c>
      <c r="F77" s="13">
        <f>D77-E77</f>
        <v>423.03787499999987</v>
      </c>
      <c r="G77" s="13">
        <f>C77-F77</f>
        <v>279155.24212500005</v>
      </c>
    </row>
    <row r="78" spans="1:11">
      <c r="B78" s="1">
        <v>3</v>
      </c>
      <c r="C78" s="12">
        <f t="shared" ref="C78:C141" si="0">G77</f>
        <v>279155.24212500005</v>
      </c>
      <c r="D78" s="13">
        <f t="shared" ref="D78:D141" si="1">1296.72</f>
        <v>1296.72</v>
      </c>
      <c r="E78" s="13">
        <f t="shared" ref="E78:E141" si="2">C78*3.75%/12</f>
        <v>872.36013164062513</v>
      </c>
      <c r="F78" s="13">
        <f t="shared" ref="F78:F141" si="3">D78-E78</f>
        <v>424.3598683593749</v>
      </c>
      <c r="G78" s="13">
        <f t="shared" ref="G78:G141" si="4">C78-F78</f>
        <v>278730.88225664065</v>
      </c>
    </row>
    <row r="79" spans="1:11">
      <c r="B79" s="1">
        <v>4</v>
      </c>
      <c r="C79" s="12">
        <f t="shared" si="0"/>
        <v>278730.88225664065</v>
      </c>
      <c r="D79" s="13">
        <f t="shared" si="1"/>
        <v>1296.72</v>
      </c>
      <c r="E79" s="13">
        <f t="shared" si="2"/>
        <v>871.03400705200193</v>
      </c>
      <c r="F79" s="13">
        <f t="shared" si="3"/>
        <v>425.6859929479981</v>
      </c>
      <c r="G79" s="13">
        <f t="shared" si="4"/>
        <v>278305.19626369263</v>
      </c>
    </row>
    <row r="80" spans="1:11">
      <c r="B80" s="1">
        <v>5</v>
      </c>
      <c r="C80" s="12">
        <f t="shared" si="0"/>
        <v>278305.19626369263</v>
      </c>
      <c r="D80" s="13">
        <f t="shared" si="1"/>
        <v>1296.72</v>
      </c>
      <c r="E80" s="13">
        <f t="shared" si="2"/>
        <v>869.70373832403948</v>
      </c>
      <c r="F80" s="13">
        <f t="shared" si="3"/>
        <v>427.01626167596055</v>
      </c>
      <c r="G80" s="13">
        <f t="shared" si="4"/>
        <v>277878.18000201666</v>
      </c>
    </row>
    <row r="81" spans="2:7">
      <c r="B81" s="1">
        <v>6</v>
      </c>
      <c r="C81" s="12">
        <f t="shared" si="0"/>
        <v>277878.18000201666</v>
      </c>
      <c r="D81" s="13">
        <f t="shared" si="1"/>
        <v>1296.72</v>
      </c>
      <c r="E81" s="13">
        <f t="shared" si="2"/>
        <v>868.36931250630198</v>
      </c>
      <c r="F81" s="13">
        <f t="shared" si="3"/>
        <v>428.35068749369805</v>
      </c>
      <c r="G81" s="13">
        <f t="shared" si="4"/>
        <v>277449.82931452297</v>
      </c>
    </row>
    <row r="82" spans="2:7">
      <c r="B82" s="1">
        <v>7</v>
      </c>
      <c r="C82" s="12">
        <f t="shared" si="0"/>
        <v>277449.82931452297</v>
      </c>
      <c r="D82" s="13">
        <f t="shared" si="1"/>
        <v>1296.72</v>
      </c>
      <c r="E82" s="13">
        <f t="shared" si="2"/>
        <v>867.03071660788419</v>
      </c>
      <c r="F82" s="13">
        <f t="shared" si="3"/>
        <v>429.68928339211584</v>
      </c>
      <c r="G82" s="13">
        <f t="shared" si="4"/>
        <v>277020.14003113087</v>
      </c>
    </row>
    <row r="83" spans="2:7">
      <c r="B83" s="1">
        <v>8</v>
      </c>
      <c r="C83" s="12">
        <f t="shared" si="0"/>
        <v>277020.14003113087</v>
      </c>
      <c r="D83" s="13">
        <f t="shared" si="1"/>
        <v>1296.72</v>
      </c>
      <c r="E83" s="13">
        <f t="shared" si="2"/>
        <v>865.68793759728396</v>
      </c>
      <c r="F83" s="13">
        <f t="shared" si="3"/>
        <v>431.03206240271606</v>
      </c>
      <c r="G83" s="13">
        <f t="shared" si="4"/>
        <v>276589.10796872817</v>
      </c>
    </row>
    <row r="84" spans="2:7">
      <c r="B84" s="1">
        <v>9</v>
      </c>
      <c r="C84" s="12">
        <f t="shared" si="0"/>
        <v>276589.10796872817</v>
      </c>
      <c r="D84" s="13">
        <f t="shared" si="1"/>
        <v>1296.72</v>
      </c>
      <c r="E84" s="13">
        <f t="shared" si="2"/>
        <v>864.34096240227552</v>
      </c>
      <c r="F84" s="13">
        <f t="shared" si="3"/>
        <v>432.3790375977245</v>
      </c>
      <c r="G84" s="13">
        <f t="shared" si="4"/>
        <v>276156.72893113043</v>
      </c>
    </row>
    <row r="85" spans="2:7">
      <c r="B85" s="1">
        <v>10</v>
      </c>
      <c r="C85" s="12">
        <f t="shared" si="0"/>
        <v>276156.72893113043</v>
      </c>
      <c r="D85" s="13">
        <f t="shared" si="1"/>
        <v>1296.72</v>
      </c>
      <c r="E85" s="13">
        <f t="shared" si="2"/>
        <v>862.98977790978267</v>
      </c>
      <c r="F85" s="13">
        <f t="shared" si="3"/>
        <v>433.73022209021735</v>
      </c>
      <c r="G85" s="13">
        <f t="shared" si="4"/>
        <v>275722.99870904023</v>
      </c>
    </row>
    <row r="86" spans="2:7">
      <c r="B86" s="1">
        <v>11</v>
      </c>
      <c r="C86" s="12">
        <f t="shared" si="0"/>
        <v>275722.99870904023</v>
      </c>
      <c r="D86" s="13">
        <f t="shared" si="1"/>
        <v>1296.72</v>
      </c>
      <c r="E86" s="13">
        <f t="shared" si="2"/>
        <v>861.63437096575069</v>
      </c>
      <c r="F86" s="13">
        <f t="shared" si="3"/>
        <v>435.08562903424934</v>
      </c>
      <c r="G86" s="13">
        <f t="shared" si="4"/>
        <v>275287.91308000596</v>
      </c>
    </row>
    <row r="87" spans="2:7">
      <c r="B87" s="1">
        <v>12</v>
      </c>
      <c r="C87" s="12">
        <f t="shared" si="0"/>
        <v>275287.91308000596</v>
      </c>
      <c r="D87" s="13">
        <f t="shared" si="1"/>
        <v>1296.72</v>
      </c>
      <c r="E87" s="13">
        <f t="shared" si="2"/>
        <v>860.27472837501864</v>
      </c>
      <c r="F87" s="13">
        <f t="shared" si="3"/>
        <v>436.44527162498139</v>
      </c>
      <c r="G87" s="13">
        <f t="shared" si="4"/>
        <v>274851.46780838096</v>
      </c>
    </row>
    <row r="88" spans="2:7">
      <c r="B88" s="1">
        <v>13</v>
      </c>
      <c r="C88" s="12">
        <f t="shared" si="0"/>
        <v>274851.46780838096</v>
      </c>
      <c r="D88" s="13">
        <f t="shared" si="1"/>
        <v>1296.72</v>
      </c>
      <c r="E88" s="16">
        <f t="shared" si="2"/>
        <v>858.91083690119046</v>
      </c>
      <c r="F88" s="13">
        <f t="shared" si="3"/>
        <v>437.80916309880956</v>
      </c>
      <c r="G88" s="13">
        <f t="shared" si="4"/>
        <v>274413.65864528215</v>
      </c>
    </row>
    <row r="89" spans="2:7">
      <c r="B89" s="1">
        <v>14</v>
      </c>
      <c r="C89" s="12">
        <f t="shared" si="0"/>
        <v>274413.65864528215</v>
      </c>
      <c r="D89" s="13">
        <f t="shared" si="1"/>
        <v>1296.72</v>
      </c>
      <c r="E89" s="16">
        <f t="shared" si="2"/>
        <v>857.54268326650663</v>
      </c>
      <c r="F89" s="13">
        <f t="shared" si="3"/>
        <v>439.1773167334934</v>
      </c>
      <c r="G89" s="13">
        <f t="shared" si="4"/>
        <v>273974.48132854863</v>
      </c>
    </row>
    <row r="90" spans="2:7">
      <c r="B90" s="1">
        <v>15</v>
      </c>
      <c r="C90" s="12">
        <f t="shared" si="0"/>
        <v>273974.48132854863</v>
      </c>
      <c r="D90" s="13">
        <f t="shared" si="1"/>
        <v>1296.72</v>
      </c>
      <c r="E90" s="16">
        <f t="shared" si="2"/>
        <v>856.1702541517144</v>
      </c>
      <c r="F90" s="13">
        <f t="shared" si="3"/>
        <v>440.54974584828562</v>
      </c>
      <c r="G90" s="13">
        <f t="shared" si="4"/>
        <v>273533.93158270034</v>
      </c>
    </row>
    <row r="91" spans="2:7">
      <c r="B91" s="1">
        <v>16</v>
      </c>
      <c r="C91" s="12">
        <f t="shared" si="0"/>
        <v>273533.93158270034</v>
      </c>
      <c r="D91" s="13">
        <f t="shared" si="1"/>
        <v>1296.72</v>
      </c>
      <c r="E91" s="16">
        <f t="shared" si="2"/>
        <v>854.79353619593849</v>
      </c>
      <c r="F91" s="13">
        <f t="shared" si="3"/>
        <v>441.92646380406154</v>
      </c>
      <c r="G91" s="13">
        <f t="shared" si="4"/>
        <v>273092.00511889631</v>
      </c>
    </row>
    <row r="92" spans="2:7">
      <c r="B92" s="1">
        <v>17</v>
      </c>
      <c r="C92" s="12">
        <f t="shared" si="0"/>
        <v>273092.00511889631</v>
      </c>
      <c r="D92" s="13">
        <f t="shared" si="1"/>
        <v>1296.72</v>
      </c>
      <c r="E92" s="16">
        <f t="shared" si="2"/>
        <v>853.41251599655095</v>
      </c>
      <c r="F92" s="13">
        <f t="shared" si="3"/>
        <v>443.30748400344908</v>
      </c>
      <c r="G92" s="13">
        <f t="shared" si="4"/>
        <v>272648.69763489289</v>
      </c>
    </row>
    <row r="93" spans="2:7">
      <c r="B93" s="1">
        <v>18</v>
      </c>
      <c r="C93" s="12">
        <f t="shared" si="0"/>
        <v>272648.69763489289</v>
      </c>
      <c r="D93" s="13">
        <f t="shared" si="1"/>
        <v>1296.72</v>
      </c>
      <c r="E93" s="16">
        <f t="shared" si="2"/>
        <v>852.02718010904027</v>
      </c>
      <c r="F93" s="13">
        <f t="shared" si="3"/>
        <v>444.69281989095975</v>
      </c>
      <c r="G93" s="13">
        <f t="shared" si="4"/>
        <v>272204.00481500191</v>
      </c>
    </row>
    <row r="94" spans="2:7">
      <c r="B94" s="1">
        <v>19</v>
      </c>
      <c r="C94" s="12">
        <f t="shared" si="0"/>
        <v>272204.00481500191</v>
      </c>
      <c r="D94" s="13">
        <f t="shared" si="1"/>
        <v>1296.72</v>
      </c>
      <c r="E94" s="16">
        <f t="shared" si="2"/>
        <v>850.63751504688105</v>
      </c>
      <c r="F94" s="13">
        <f t="shared" si="3"/>
        <v>446.08248495311898</v>
      </c>
      <c r="G94" s="13">
        <f t="shared" si="4"/>
        <v>271757.92233004881</v>
      </c>
    </row>
    <row r="95" spans="2:7">
      <c r="B95" s="1">
        <v>20</v>
      </c>
      <c r="C95" s="12">
        <f t="shared" si="0"/>
        <v>271757.92233004881</v>
      </c>
      <c r="D95" s="13">
        <f t="shared" si="1"/>
        <v>1296.72</v>
      </c>
      <c r="E95" s="16">
        <f t="shared" si="2"/>
        <v>849.24350728140246</v>
      </c>
      <c r="F95" s="13">
        <f t="shared" si="3"/>
        <v>447.47649271859757</v>
      </c>
      <c r="G95" s="13">
        <f t="shared" si="4"/>
        <v>271310.44583733019</v>
      </c>
    </row>
    <row r="96" spans="2:7">
      <c r="B96" s="1">
        <v>21</v>
      </c>
      <c r="C96" s="12">
        <f t="shared" si="0"/>
        <v>271310.44583733019</v>
      </c>
      <c r="D96" s="13">
        <f t="shared" si="1"/>
        <v>1296.72</v>
      </c>
      <c r="E96" s="16">
        <f t="shared" si="2"/>
        <v>847.84514324165684</v>
      </c>
      <c r="F96" s="13">
        <f t="shared" si="3"/>
        <v>448.87485675834318</v>
      </c>
      <c r="G96" s="13">
        <f t="shared" si="4"/>
        <v>270861.57098057185</v>
      </c>
    </row>
    <row r="97" spans="2:12">
      <c r="B97" s="1">
        <v>22</v>
      </c>
      <c r="C97" s="12">
        <f t="shared" si="0"/>
        <v>270861.57098057185</v>
      </c>
      <c r="D97" s="13">
        <f t="shared" si="1"/>
        <v>1296.72</v>
      </c>
      <c r="E97" s="16">
        <f t="shared" si="2"/>
        <v>846.44240931428703</v>
      </c>
      <c r="F97" s="13">
        <f t="shared" si="3"/>
        <v>450.27759068571299</v>
      </c>
      <c r="G97" s="13">
        <f t="shared" si="4"/>
        <v>270411.29338988615</v>
      </c>
    </row>
    <row r="98" spans="2:12">
      <c r="B98" s="1">
        <v>23</v>
      </c>
      <c r="C98" s="12">
        <f t="shared" si="0"/>
        <v>270411.29338988615</v>
      </c>
      <c r="D98" s="13">
        <f t="shared" si="1"/>
        <v>1296.72</v>
      </c>
      <c r="E98" s="16">
        <f t="shared" si="2"/>
        <v>845.03529184339413</v>
      </c>
      <c r="F98" s="13">
        <f t="shared" si="3"/>
        <v>451.68470815660589</v>
      </c>
      <c r="G98" s="13">
        <f t="shared" si="4"/>
        <v>269959.60868172953</v>
      </c>
    </row>
    <row r="99" spans="2:12">
      <c r="B99" s="1">
        <v>24</v>
      </c>
      <c r="C99" s="12">
        <f t="shared" si="0"/>
        <v>269959.60868172953</v>
      </c>
      <c r="D99" s="13">
        <f t="shared" si="1"/>
        <v>1296.72</v>
      </c>
      <c r="E99" s="16">
        <f t="shared" si="2"/>
        <v>843.62377713040485</v>
      </c>
      <c r="F99" s="13">
        <f t="shared" si="3"/>
        <v>453.09622286959518</v>
      </c>
      <c r="G99" s="13">
        <f t="shared" si="4"/>
        <v>269506.51245885994</v>
      </c>
      <c r="H99" t="s">
        <v>72</v>
      </c>
      <c r="K99" s="15">
        <f>SUM(E88:E99)</f>
        <v>10215.684650478966</v>
      </c>
      <c r="L99" t="s">
        <v>73</v>
      </c>
    </row>
    <row r="100" spans="2:12">
      <c r="B100" s="1">
        <v>25</v>
      </c>
      <c r="C100" s="12">
        <f t="shared" si="0"/>
        <v>269506.51245885994</v>
      </c>
      <c r="D100" s="13">
        <f t="shared" si="1"/>
        <v>1296.72</v>
      </c>
      <c r="E100" s="13">
        <f t="shared" si="2"/>
        <v>842.20785143393732</v>
      </c>
      <c r="F100" s="13">
        <f t="shared" si="3"/>
        <v>454.51214856606271</v>
      </c>
      <c r="G100" s="13">
        <f t="shared" si="4"/>
        <v>269052.00031029386</v>
      </c>
    </row>
    <row r="101" spans="2:12">
      <c r="B101" s="1">
        <v>26</v>
      </c>
      <c r="C101" s="12">
        <f t="shared" si="0"/>
        <v>269052.00031029386</v>
      </c>
      <c r="D101" s="13">
        <f t="shared" si="1"/>
        <v>1296.72</v>
      </c>
      <c r="E101" s="13">
        <f t="shared" si="2"/>
        <v>840.78750096966826</v>
      </c>
      <c r="F101" s="13">
        <f t="shared" si="3"/>
        <v>455.93249903033177</v>
      </c>
      <c r="G101" s="13">
        <f t="shared" si="4"/>
        <v>268596.06781126355</v>
      </c>
    </row>
    <row r="102" spans="2:12">
      <c r="B102" s="1">
        <v>27</v>
      </c>
      <c r="C102" s="12">
        <f t="shared" si="0"/>
        <v>268596.06781126355</v>
      </c>
      <c r="D102" s="13">
        <f t="shared" si="1"/>
        <v>1296.72</v>
      </c>
      <c r="E102" s="13">
        <f t="shared" si="2"/>
        <v>839.36271191019853</v>
      </c>
      <c r="F102" s="13">
        <f t="shared" si="3"/>
        <v>457.3572880898015</v>
      </c>
      <c r="G102" s="13">
        <f t="shared" si="4"/>
        <v>268138.71052317374</v>
      </c>
    </row>
    <row r="103" spans="2:12">
      <c r="B103" s="1">
        <v>28</v>
      </c>
      <c r="C103" s="12">
        <f t="shared" si="0"/>
        <v>268138.71052317374</v>
      </c>
      <c r="D103" s="13">
        <f t="shared" si="1"/>
        <v>1296.72</v>
      </c>
      <c r="E103" s="13">
        <f t="shared" si="2"/>
        <v>837.933470384918</v>
      </c>
      <c r="F103" s="13">
        <f t="shared" si="3"/>
        <v>458.78652961508203</v>
      </c>
      <c r="G103" s="13">
        <f t="shared" si="4"/>
        <v>267679.92399355868</v>
      </c>
    </row>
    <row r="104" spans="2:12">
      <c r="B104" s="1">
        <v>29</v>
      </c>
      <c r="C104" s="12">
        <f t="shared" si="0"/>
        <v>267679.92399355868</v>
      </c>
      <c r="D104" s="13">
        <f t="shared" si="1"/>
        <v>1296.72</v>
      </c>
      <c r="E104" s="13">
        <f t="shared" si="2"/>
        <v>836.49976247987081</v>
      </c>
      <c r="F104" s="13">
        <f t="shared" si="3"/>
        <v>460.22023752012922</v>
      </c>
      <c r="G104" s="13">
        <f t="shared" si="4"/>
        <v>267219.70375603857</v>
      </c>
    </row>
    <row r="105" spans="2:12">
      <c r="B105" s="1">
        <v>30</v>
      </c>
      <c r="C105" s="12">
        <f t="shared" si="0"/>
        <v>267219.70375603857</v>
      </c>
      <c r="D105" s="13">
        <f t="shared" si="1"/>
        <v>1296.72</v>
      </c>
      <c r="E105" s="13">
        <f t="shared" si="2"/>
        <v>835.06157423762045</v>
      </c>
      <c r="F105" s="13">
        <f t="shared" si="3"/>
        <v>461.65842576237958</v>
      </c>
      <c r="G105" s="13">
        <f t="shared" si="4"/>
        <v>266758.04533027619</v>
      </c>
    </row>
    <row r="106" spans="2:12">
      <c r="B106" s="1">
        <v>31</v>
      </c>
      <c r="C106" s="12">
        <f t="shared" si="0"/>
        <v>266758.04533027619</v>
      </c>
      <c r="D106" s="13">
        <f t="shared" si="1"/>
        <v>1296.72</v>
      </c>
      <c r="E106" s="13">
        <f t="shared" si="2"/>
        <v>833.61889165711307</v>
      </c>
      <c r="F106" s="13">
        <f t="shared" si="3"/>
        <v>463.10110834288696</v>
      </c>
      <c r="G106" s="13">
        <f t="shared" si="4"/>
        <v>266294.94422193331</v>
      </c>
    </row>
    <row r="107" spans="2:12">
      <c r="B107" s="1">
        <v>32</v>
      </c>
      <c r="C107" s="12">
        <f t="shared" si="0"/>
        <v>266294.94422193331</v>
      </c>
      <c r="D107" s="13">
        <f t="shared" si="1"/>
        <v>1296.72</v>
      </c>
      <c r="E107" s="13">
        <f t="shared" si="2"/>
        <v>832.17170069354154</v>
      </c>
      <c r="F107" s="13">
        <f t="shared" si="3"/>
        <v>464.54829930645849</v>
      </c>
      <c r="G107" s="13">
        <f t="shared" si="4"/>
        <v>265830.39592262683</v>
      </c>
    </row>
    <row r="108" spans="2:12">
      <c r="B108" s="1">
        <v>33</v>
      </c>
      <c r="C108" s="12">
        <f t="shared" si="0"/>
        <v>265830.39592262683</v>
      </c>
      <c r="D108" s="13">
        <f t="shared" si="1"/>
        <v>1296.72</v>
      </c>
      <c r="E108" s="13">
        <f t="shared" si="2"/>
        <v>830.71998725820879</v>
      </c>
      <c r="F108" s="13">
        <f t="shared" si="3"/>
        <v>466.00001274179124</v>
      </c>
      <c r="G108" s="13">
        <f t="shared" si="4"/>
        <v>265364.39590988506</v>
      </c>
    </row>
    <row r="109" spans="2:12">
      <c r="B109" s="1">
        <v>34</v>
      </c>
      <c r="C109" s="12">
        <f t="shared" si="0"/>
        <v>265364.39590988506</v>
      </c>
      <c r="D109" s="13">
        <f t="shared" si="1"/>
        <v>1296.72</v>
      </c>
      <c r="E109" s="13">
        <f t="shared" si="2"/>
        <v>829.26373721839082</v>
      </c>
      <c r="F109" s="13">
        <f t="shared" si="3"/>
        <v>467.45626278160921</v>
      </c>
      <c r="G109" s="13">
        <f t="shared" si="4"/>
        <v>264896.93964710343</v>
      </c>
    </row>
    <row r="110" spans="2:12">
      <c r="B110" s="1">
        <v>35</v>
      </c>
      <c r="C110" s="12">
        <f t="shared" si="0"/>
        <v>264896.93964710343</v>
      </c>
      <c r="D110" s="13">
        <f t="shared" si="1"/>
        <v>1296.72</v>
      </c>
      <c r="E110" s="13">
        <f t="shared" si="2"/>
        <v>827.80293639719821</v>
      </c>
      <c r="F110" s="13">
        <f t="shared" si="3"/>
        <v>468.91706360280182</v>
      </c>
      <c r="G110" s="13">
        <f t="shared" si="4"/>
        <v>264428.0225835006</v>
      </c>
    </row>
    <row r="111" spans="2:12">
      <c r="B111" s="1">
        <v>36</v>
      </c>
      <c r="C111" s="12">
        <f t="shared" si="0"/>
        <v>264428.0225835006</v>
      </c>
      <c r="D111" s="13">
        <f t="shared" si="1"/>
        <v>1296.72</v>
      </c>
      <c r="E111" s="13">
        <f t="shared" si="2"/>
        <v>826.33757057343928</v>
      </c>
      <c r="F111" s="13">
        <f t="shared" si="3"/>
        <v>470.38242942656075</v>
      </c>
      <c r="G111" s="13">
        <f t="shared" si="4"/>
        <v>263957.64015407406</v>
      </c>
    </row>
    <row r="112" spans="2:12">
      <c r="B112" s="1">
        <v>37</v>
      </c>
      <c r="C112" s="12">
        <f t="shared" si="0"/>
        <v>263957.64015407406</v>
      </c>
      <c r="D112" s="13">
        <f t="shared" si="1"/>
        <v>1296.72</v>
      </c>
      <c r="E112" s="13">
        <f t="shared" si="2"/>
        <v>824.86762548148135</v>
      </c>
      <c r="F112" s="13">
        <f t="shared" si="3"/>
        <v>471.85237451851867</v>
      </c>
      <c r="G112" s="13">
        <f t="shared" si="4"/>
        <v>263485.78777955554</v>
      </c>
    </row>
    <row r="113" spans="2:7">
      <c r="B113" s="1">
        <v>38</v>
      </c>
      <c r="C113" s="12">
        <f t="shared" si="0"/>
        <v>263485.78777955554</v>
      </c>
      <c r="D113" s="13">
        <f t="shared" si="1"/>
        <v>1296.72</v>
      </c>
      <c r="E113" s="13">
        <f t="shared" si="2"/>
        <v>823.39308681111106</v>
      </c>
      <c r="F113" s="13">
        <f t="shared" si="3"/>
        <v>473.32691318888897</v>
      </c>
      <c r="G113" s="13">
        <f t="shared" si="4"/>
        <v>263012.46086636663</v>
      </c>
    </row>
    <row r="114" spans="2:7">
      <c r="B114" s="1">
        <v>39</v>
      </c>
      <c r="C114" s="12">
        <f t="shared" si="0"/>
        <v>263012.46086636663</v>
      </c>
      <c r="D114" s="13">
        <f t="shared" si="1"/>
        <v>1296.72</v>
      </c>
      <c r="E114" s="13">
        <f t="shared" si="2"/>
        <v>821.91394020739563</v>
      </c>
      <c r="F114" s="13">
        <f t="shared" si="3"/>
        <v>474.8060597926044</v>
      </c>
      <c r="G114" s="13">
        <f t="shared" si="4"/>
        <v>262537.65480657405</v>
      </c>
    </row>
    <row r="115" spans="2:7">
      <c r="B115" s="1">
        <v>40</v>
      </c>
      <c r="C115" s="12">
        <f t="shared" si="0"/>
        <v>262537.65480657405</v>
      </c>
      <c r="D115" s="13">
        <f t="shared" si="1"/>
        <v>1296.72</v>
      </c>
      <c r="E115" s="13">
        <f t="shared" si="2"/>
        <v>820.43017127054384</v>
      </c>
      <c r="F115" s="13">
        <f t="shared" si="3"/>
        <v>476.28982872945619</v>
      </c>
      <c r="G115" s="13">
        <f t="shared" si="4"/>
        <v>262061.36497784458</v>
      </c>
    </row>
    <row r="116" spans="2:7">
      <c r="B116" s="1">
        <v>41</v>
      </c>
      <c r="C116" s="12">
        <f t="shared" si="0"/>
        <v>262061.36497784458</v>
      </c>
      <c r="D116" s="13">
        <f t="shared" si="1"/>
        <v>1296.72</v>
      </c>
      <c r="E116" s="13">
        <f t="shared" si="2"/>
        <v>818.94176555576439</v>
      </c>
      <c r="F116" s="13">
        <f t="shared" si="3"/>
        <v>477.77823444423564</v>
      </c>
      <c r="G116" s="13">
        <f t="shared" si="4"/>
        <v>261583.58674340034</v>
      </c>
    </row>
    <row r="117" spans="2:7">
      <c r="B117" s="1">
        <v>42</v>
      </c>
      <c r="C117" s="12">
        <f t="shared" si="0"/>
        <v>261583.58674340034</v>
      </c>
      <c r="D117" s="13">
        <f t="shared" si="1"/>
        <v>1296.72</v>
      </c>
      <c r="E117" s="13">
        <f t="shared" si="2"/>
        <v>817.44870857312605</v>
      </c>
      <c r="F117" s="13">
        <f t="shared" si="3"/>
        <v>479.27129142687397</v>
      </c>
      <c r="G117" s="13">
        <f t="shared" si="4"/>
        <v>261104.31545197347</v>
      </c>
    </row>
    <row r="118" spans="2:7">
      <c r="B118" s="1">
        <v>43</v>
      </c>
      <c r="C118" s="12">
        <f t="shared" si="0"/>
        <v>261104.31545197347</v>
      </c>
      <c r="D118" s="13">
        <f t="shared" si="1"/>
        <v>1296.72</v>
      </c>
      <c r="E118" s="13">
        <f t="shared" si="2"/>
        <v>815.95098578741715</v>
      </c>
      <c r="F118" s="13">
        <f t="shared" si="3"/>
        <v>480.76901421258287</v>
      </c>
      <c r="G118" s="13">
        <f t="shared" si="4"/>
        <v>260623.54643776087</v>
      </c>
    </row>
    <row r="119" spans="2:7">
      <c r="B119" s="1">
        <v>44</v>
      </c>
      <c r="C119" s="12">
        <f t="shared" si="0"/>
        <v>260623.54643776087</v>
      </c>
      <c r="D119" s="13">
        <f t="shared" si="1"/>
        <v>1296.72</v>
      </c>
      <c r="E119" s="13">
        <f t="shared" si="2"/>
        <v>814.44858261800266</v>
      </c>
      <c r="F119" s="13">
        <f t="shared" si="3"/>
        <v>482.27141738199737</v>
      </c>
      <c r="G119" s="13">
        <f t="shared" si="4"/>
        <v>260141.27502037887</v>
      </c>
    </row>
    <row r="120" spans="2:7">
      <c r="B120" s="1">
        <v>45</v>
      </c>
      <c r="C120" s="12">
        <f t="shared" si="0"/>
        <v>260141.27502037887</v>
      </c>
      <c r="D120" s="13">
        <f t="shared" si="1"/>
        <v>1296.72</v>
      </c>
      <c r="E120" s="13">
        <f t="shared" si="2"/>
        <v>812.94148443868391</v>
      </c>
      <c r="F120" s="13">
        <f t="shared" si="3"/>
        <v>483.77851556131611</v>
      </c>
      <c r="G120" s="13">
        <f t="shared" si="4"/>
        <v>259657.49650481757</v>
      </c>
    </row>
    <row r="121" spans="2:7">
      <c r="B121" s="1">
        <v>46</v>
      </c>
      <c r="C121" s="12">
        <f t="shared" si="0"/>
        <v>259657.49650481757</v>
      </c>
      <c r="D121" s="13">
        <f t="shared" si="1"/>
        <v>1296.72</v>
      </c>
      <c r="E121" s="13">
        <f t="shared" si="2"/>
        <v>811.4296765775548</v>
      </c>
      <c r="F121" s="13">
        <f t="shared" si="3"/>
        <v>485.29032342244523</v>
      </c>
      <c r="G121" s="13">
        <f t="shared" si="4"/>
        <v>259172.20618139513</v>
      </c>
    </row>
    <row r="122" spans="2:7">
      <c r="B122" s="1">
        <v>47</v>
      </c>
      <c r="C122" s="12">
        <f t="shared" si="0"/>
        <v>259172.20618139513</v>
      </c>
      <c r="D122" s="13">
        <f t="shared" si="1"/>
        <v>1296.72</v>
      </c>
      <c r="E122" s="13">
        <f t="shared" si="2"/>
        <v>809.91314431685976</v>
      </c>
      <c r="F122" s="13">
        <f t="shared" si="3"/>
        <v>486.80685568314027</v>
      </c>
      <c r="G122" s="13">
        <f t="shared" si="4"/>
        <v>258685.399325712</v>
      </c>
    </row>
    <row r="123" spans="2:7">
      <c r="B123" s="1">
        <v>48</v>
      </c>
      <c r="C123" s="12">
        <f t="shared" si="0"/>
        <v>258685.399325712</v>
      </c>
      <c r="D123" s="13">
        <f t="shared" si="1"/>
        <v>1296.72</v>
      </c>
      <c r="E123" s="13">
        <f t="shared" si="2"/>
        <v>808.39187289285007</v>
      </c>
      <c r="F123" s="13">
        <f t="shared" si="3"/>
        <v>488.32812710714995</v>
      </c>
      <c r="G123" s="13">
        <f t="shared" si="4"/>
        <v>258197.07119860486</v>
      </c>
    </row>
    <row r="124" spans="2:7">
      <c r="B124" s="1">
        <v>49</v>
      </c>
      <c r="C124" s="12">
        <f t="shared" si="0"/>
        <v>258197.07119860486</v>
      </c>
      <c r="D124" s="13">
        <f t="shared" si="1"/>
        <v>1296.72</v>
      </c>
      <c r="E124" s="13">
        <f t="shared" si="2"/>
        <v>806.86584749564008</v>
      </c>
      <c r="F124" s="13">
        <f t="shared" si="3"/>
        <v>489.85415250435994</v>
      </c>
      <c r="G124" s="13">
        <f t="shared" si="4"/>
        <v>257707.2170461005</v>
      </c>
    </row>
    <row r="125" spans="2:7">
      <c r="B125" s="1">
        <v>50</v>
      </c>
      <c r="C125" s="12">
        <f t="shared" si="0"/>
        <v>257707.2170461005</v>
      </c>
      <c r="D125" s="13">
        <f t="shared" si="1"/>
        <v>1296.72</v>
      </c>
      <c r="E125" s="13">
        <f t="shared" si="2"/>
        <v>805.33505326906413</v>
      </c>
      <c r="F125" s="13">
        <f t="shared" si="3"/>
        <v>491.38494673093589</v>
      </c>
      <c r="G125" s="13">
        <f t="shared" si="4"/>
        <v>257215.83209936955</v>
      </c>
    </row>
    <row r="126" spans="2:7">
      <c r="B126" s="1">
        <v>51</v>
      </c>
      <c r="C126" s="12">
        <f t="shared" si="0"/>
        <v>257215.83209936955</v>
      </c>
      <c r="D126" s="13">
        <f t="shared" si="1"/>
        <v>1296.72</v>
      </c>
      <c r="E126" s="13">
        <f t="shared" si="2"/>
        <v>803.79947531052983</v>
      </c>
      <c r="F126" s="13">
        <f t="shared" si="3"/>
        <v>492.9205246894702</v>
      </c>
      <c r="G126" s="13">
        <f t="shared" si="4"/>
        <v>256722.9115746801</v>
      </c>
    </row>
    <row r="127" spans="2:7">
      <c r="B127" s="1">
        <v>52</v>
      </c>
      <c r="C127" s="12">
        <f t="shared" si="0"/>
        <v>256722.9115746801</v>
      </c>
      <c r="D127" s="13">
        <f t="shared" si="1"/>
        <v>1296.72</v>
      </c>
      <c r="E127" s="13">
        <f t="shared" si="2"/>
        <v>802.25909867087523</v>
      </c>
      <c r="F127" s="13">
        <f t="shared" si="3"/>
        <v>494.46090132912479</v>
      </c>
      <c r="G127" s="13">
        <f t="shared" si="4"/>
        <v>256228.45067335098</v>
      </c>
    </row>
    <row r="128" spans="2:7">
      <c r="B128" s="1">
        <v>53</v>
      </c>
      <c r="C128" s="12">
        <f t="shared" si="0"/>
        <v>256228.45067335098</v>
      </c>
      <c r="D128" s="13">
        <f t="shared" si="1"/>
        <v>1296.72</v>
      </c>
      <c r="E128" s="13">
        <f t="shared" si="2"/>
        <v>800.71390835422187</v>
      </c>
      <c r="F128" s="13">
        <f t="shared" si="3"/>
        <v>496.00609164577816</v>
      </c>
      <c r="G128" s="13">
        <f t="shared" si="4"/>
        <v>255732.4445817052</v>
      </c>
    </row>
    <row r="129" spans="2:7">
      <c r="B129" s="1">
        <v>54</v>
      </c>
      <c r="C129" s="12">
        <f t="shared" si="0"/>
        <v>255732.4445817052</v>
      </c>
      <c r="D129" s="13">
        <f t="shared" si="1"/>
        <v>1296.72</v>
      </c>
      <c r="E129" s="13">
        <f t="shared" si="2"/>
        <v>799.16388931782876</v>
      </c>
      <c r="F129" s="13">
        <f t="shared" si="3"/>
        <v>497.55611068217127</v>
      </c>
      <c r="G129" s="13">
        <f t="shared" si="4"/>
        <v>255234.88847102303</v>
      </c>
    </row>
    <row r="130" spans="2:7">
      <c r="B130" s="1">
        <v>55</v>
      </c>
      <c r="C130" s="12">
        <f t="shared" si="0"/>
        <v>255234.88847102303</v>
      </c>
      <c r="D130" s="13">
        <f t="shared" si="1"/>
        <v>1296.72</v>
      </c>
      <c r="E130" s="13">
        <f t="shared" si="2"/>
        <v>797.60902647194689</v>
      </c>
      <c r="F130" s="13">
        <f t="shared" si="3"/>
        <v>499.11097352805314</v>
      </c>
      <c r="G130" s="13">
        <f t="shared" si="4"/>
        <v>254735.77749749497</v>
      </c>
    </row>
    <row r="131" spans="2:7">
      <c r="B131" s="1">
        <v>56</v>
      </c>
      <c r="C131" s="12">
        <f t="shared" si="0"/>
        <v>254735.77749749497</v>
      </c>
      <c r="D131" s="13">
        <f t="shared" si="1"/>
        <v>1296.72</v>
      </c>
      <c r="E131" s="13">
        <f t="shared" si="2"/>
        <v>796.04930467967176</v>
      </c>
      <c r="F131" s="13">
        <f t="shared" si="3"/>
        <v>500.67069532032826</v>
      </c>
      <c r="G131" s="13">
        <f t="shared" si="4"/>
        <v>254235.10680217465</v>
      </c>
    </row>
    <row r="132" spans="2:7">
      <c r="B132" s="1">
        <v>57</v>
      </c>
      <c r="C132" s="12">
        <f t="shared" si="0"/>
        <v>254235.10680217465</v>
      </c>
      <c r="D132" s="13">
        <f t="shared" si="1"/>
        <v>1296.72</v>
      </c>
      <c r="E132" s="13">
        <f t="shared" si="2"/>
        <v>794.48470875679584</v>
      </c>
      <c r="F132" s="13">
        <f t="shared" si="3"/>
        <v>502.23529124320419</v>
      </c>
      <c r="G132" s="13">
        <f t="shared" si="4"/>
        <v>253732.87151093144</v>
      </c>
    </row>
    <row r="133" spans="2:7">
      <c r="B133" s="1">
        <v>58</v>
      </c>
      <c r="C133" s="12">
        <f t="shared" si="0"/>
        <v>253732.87151093144</v>
      </c>
      <c r="D133" s="13">
        <f t="shared" si="1"/>
        <v>1296.72</v>
      </c>
      <c r="E133" s="13">
        <f t="shared" si="2"/>
        <v>792.91522347166074</v>
      </c>
      <c r="F133" s="13">
        <f t="shared" si="3"/>
        <v>503.80477652833929</v>
      </c>
      <c r="G133" s="13">
        <f t="shared" si="4"/>
        <v>253229.06673440311</v>
      </c>
    </row>
    <row r="134" spans="2:7">
      <c r="B134" s="1">
        <v>59</v>
      </c>
      <c r="C134" s="12">
        <f t="shared" si="0"/>
        <v>253229.06673440311</v>
      </c>
      <c r="D134" s="13">
        <f t="shared" si="1"/>
        <v>1296.72</v>
      </c>
      <c r="E134" s="13">
        <f t="shared" si="2"/>
        <v>791.34083354500979</v>
      </c>
      <c r="F134" s="13">
        <f t="shared" si="3"/>
        <v>505.37916645499024</v>
      </c>
      <c r="G134" s="13">
        <f t="shared" si="4"/>
        <v>252723.68756794813</v>
      </c>
    </row>
    <row r="135" spans="2:7">
      <c r="B135" s="1">
        <v>60</v>
      </c>
      <c r="C135" s="12">
        <f t="shared" si="0"/>
        <v>252723.68756794813</v>
      </c>
      <c r="D135" s="13">
        <f t="shared" si="1"/>
        <v>1296.72</v>
      </c>
      <c r="E135" s="13">
        <f t="shared" si="2"/>
        <v>789.76152364983784</v>
      </c>
      <c r="F135" s="13">
        <f t="shared" si="3"/>
        <v>506.95847635016219</v>
      </c>
      <c r="G135" s="13">
        <f t="shared" si="4"/>
        <v>252216.72909159798</v>
      </c>
    </row>
    <row r="136" spans="2:7">
      <c r="B136" s="1">
        <v>61</v>
      </c>
      <c r="C136" s="12">
        <f t="shared" si="0"/>
        <v>252216.72909159798</v>
      </c>
      <c r="D136" s="13">
        <f t="shared" si="1"/>
        <v>1296.72</v>
      </c>
      <c r="E136" s="13">
        <f t="shared" si="2"/>
        <v>788.17727841124361</v>
      </c>
      <c r="F136" s="13">
        <f t="shared" si="3"/>
        <v>508.54272158875642</v>
      </c>
      <c r="G136" s="13">
        <f t="shared" si="4"/>
        <v>251708.18637000924</v>
      </c>
    </row>
    <row r="137" spans="2:7">
      <c r="B137" s="1">
        <v>62</v>
      </c>
      <c r="C137" s="12">
        <f t="shared" si="0"/>
        <v>251708.18637000924</v>
      </c>
      <c r="D137" s="13">
        <f t="shared" si="1"/>
        <v>1296.72</v>
      </c>
      <c r="E137" s="13">
        <f t="shared" si="2"/>
        <v>786.58808240627877</v>
      </c>
      <c r="F137" s="13">
        <f t="shared" si="3"/>
        <v>510.13191759372125</v>
      </c>
      <c r="G137" s="13">
        <f t="shared" si="4"/>
        <v>251198.05445241553</v>
      </c>
    </row>
    <row r="138" spans="2:7">
      <c r="B138" s="1">
        <v>63</v>
      </c>
      <c r="C138" s="12">
        <f t="shared" si="0"/>
        <v>251198.05445241553</v>
      </c>
      <c r="D138" s="13">
        <f t="shared" si="1"/>
        <v>1296.72</v>
      </c>
      <c r="E138" s="13">
        <f t="shared" si="2"/>
        <v>784.99392016379852</v>
      </c>
      <c r="F138" s="13">
        <f t="shared" si="3"/>
        <v>511.72607983620151</v>
      </c>
      <c r="G138" s="13">
        <f t="shared" si="4"/>
        <v>250686.32837257933</v>
      </c>
    </row>
    <row r="139" spans="2:7">
      <c r="B139" s="1">
        <v>64</v>
      </c>
      <c r="C139" s="12">
        <f t="shared" si="0"/>
        <v>250686.32837257933</v>
      </c>
      <c r="D139" s="13">
        <f t="shared" si="1"/>
        <v>1296.72</v>
      </c>
      <c r="E139" s="13">
        <f t="shared" si="2"/>
        <v>783.39477616431031</v>
      </c>
      <c r="F139" s="13">
        <f t="shared" si="3"/>
        <v>513.32522383568971</v>
      </c>
      <c r="G139" s="13">
        <f t="shared" si="4"/>
        <v>250173.00314874365</v>
      </c>
    </row>
    <row r="140" spans="2:7">
      <c r="B140" s="1">
        <v>65</v>
      </c>
      <c r="C140" s="12">
        <f t="shared" si="0"/>
        <v>250173.00314874365</v>
      </c>
      <c r="D140" s="13">
        <f t="shared" si="1"/>
        <v>1296.72</v>
      </c>
      <c r="E140" s="13">
        <f t="shared" si="2"/>
        <v>781.79063483982384</v>
      </c>
      <c r="F140" s="13">
        <f t="shared" si="3"/>
        <v>514.92936516017619</v>
      </c>
      <c r="G140" s="13">
        <f t="shared" si="4"/>
        <v>249658.07378358347</v>
      </c>
    </row>
    <row r="141" spans="2:7">
      <c r="B141" s="1">
        <v>66</v>
      </c>
      <c r="C141" s="12">
        <f t="shared" si="0"/>
        <v>249658.07378358347</v>
      </c>
      <c r="D141" s="13">
        <f t="shared" si="1"/>
        <v>1296.72</v>
      </c>
      <c r="E141" s="13">
        <f t="shared" si="2"/>
        <v>780.18148057369842</v>
      </c>
      <c r="F141" s="13">
        <f t="shared" si="3"/>
        <v>516.5385194263016</v>
      </c>
      <c r="G141" s="13">
        <f t="shared" si="4"/>
        <v>249141.53526415717</v>
      </c>
    </row>
    <row r="142" spans="2:7">
      <c r="B142" s="1">
        <v>67</v>
      </c>
      <c r="C142" s="12">
        <f t="shared" ref="C142:C205" si="5">G141</f>
        <v>249141.53526415717</v>
      </c>
      <c r="D142" s="13">
        <f t="shared" ref="D142:D205" si="6">1296.72</f>
        <v>1296.72</v>
      </c>
      <c r="E142" s="13">
        <f t="shared" ref="E142:E205" si="7">C142*3.75%/12</f>
        <v>778.56729770049105</v>
      </c>
      <c r="F142" s="13">
        <f t="shared" ref="F142:F205" si="8">D142-E142</f>
        <v>518.15270229950897</v>
      </c>
      <c r="G142" s="13">
        <f t="shared" ref="G142:G205" si="9">C142-F142</f>
        <v>248623.38256185767</v>
      </c>
    </row>
    <row r="143" spans="2:7">
      <c r="B143" s="1">
        <v>68</v>
      </c>
      <c r="C143" s="12">
        <f t="shared" si="5"/>
        <v>248623.38256185767</v>
      </c>
      <c r="D143" s="13">
        <f t="shared" si="6"/>
        <v>1296.72</v>
      </c>
      <c r="E143" s="13">
        <f t="shared" si="7"/>
        <v>776.94807050580528</v>
      </c>
      <c r="F143" s="13">
        <f t="shared" si="8"/>
        <v>519.77192949419475</v>
      </c>
      <c r="G143" s="13">
        <f t="shared" si="9"/>
        <v>248103.61063236347</v>
      </c>
    </row>
    <row r="144" spans="2:7">
      <c r="B144" s="1">
        <v>69</v>
      </c>
      <c r="C144" s="12">
        <f t="shared" si="5"/>
        <v>248103.61063236347</v>
      </c>
      <c r="D144" s="13">
        <f t="shared" si="6"/>
        <v>1296.72</v>
      </c>
      <c r="E144" s="13">
        <f t="shared" si="7"/>
        <v>775.32378322613579</v>
      </c>
      <c r="F144" s="13">
        <f t="shared" si="8"/>
        <v>521.39621677386424</v>
      </c>
      <c r="G144" s="13">
        <f t="shared" si="9"/>
        <v>247582.21441558961</v>
      </c>
    </row>
    <row r="145" spans="2:8">
      <c r="B145" s="1">
        <v>70</v>
      </c>
      <c r="C145" s="12">
        <f t="shared" si="5"/>
        <v>247582.21441558961</v>
      </c>
      <c r="D145" s="13">
        <f t="shared" si="6"/>
        <v>1296.72</v>
      </c>
      <c r="E145" s="13">
        <f t="shared" si="7"/>
        <v>773.69442004871746</v>
      </c>
      <c r="F145" s="13">
        <f t="shared" si="8"/>
        <v>523.02557995128257</v>
      </c>
      <c r="G145" s="13">
        <f t="shared" si="9"/>
        <v>247059.18883563831</v>
      </c>
    </row>
    <row r="146" spans="2:8">
      <c r="B146" s="1">
        <v>71</v>
      </c>
      <c r="C146" s="12">
        <f t="shared" si="5"/>
        <v>247059.18883563831</v>
      </c>
      <c r="D146" s="13">
        <f t="shared" si="6"/>
        <v>1296.72</v>
      </c>
      <c r="E146" s="13">
        <f t="shared" si="7"/>
        <v>772.05996511136971</v>
      </c>
      <c r="F146" s="13">
        <f t="shared" si="8"/>
        <v>524.66003488863032</v>
      </c>
      <c r="G146" s="13">
        <f t="shared" si="9"/>
        <v>246534.52880074969</v>
      </c>
    </row>
    <row r="147" spans="2:8">
      <c r="B147" s="1">
        <v>72</v>
      </c>
      <c r="C147" s="12">
        <f t="shared" si="5"/>
        <v>246534.52880074969</v>
      </c>
      <c r="D147" s="13">
        <f t="shared" si="6"/>
        <v>1296.72</v>
      </c>
      <c r="E147" s="13">
        <f t="shared" si="7"/>
        <v>770.42040250234277</v>
      </c>
      <c r="F147" s="13">
        <f t="shared" si="8"/>
        <v>526.29959749765726</v>
      </c>
      <c r="G147" s="13">
        <f t="shared" si="9"/>
        <v>246008.22920325203</v>
      </c>
    </row>
    <row r="148" spans="2:8">
      <c r="B148" s="1">
        <v>73</v>
      </c>
      <c r="C148" s="12">
        <f t="shared" si="5"/>
        <v>246008.22920325203</v>
      </c>
      <c r="D148" s="13">
        <f t="shared" si="6"/>
        <v>1296.72</v>
      </c>
      <c r="E148" s="13">
        <f t="shared" si="7"/>
        <v>768.77571626016254</v>
      </c>
      <c r="F148" s="13">
        <f t="shared" si="8"/>
        <v>527.94428373983749</v>
      </c>
      <c r="G148" s="13">
        <f t="shared" si="9"/>
        <v>245480.2849195122</v>
      </c>
    </row>
    <row r="149" spans="2:8">
      <c r="B149" s="1">
        <v>74</v>
      </c>
      <c r="C149" s="12">
        <f t="shared" si="5"/>
        <v>245480.2849195122</v>
      </c>
      <c r="D149" s="13">
        <f t="shared" si="6"/>
        <v>1296.72</v>
      </c>
      <c r="E149" s="13">
        <f t="shared" si="7"/>
        <v>767.12589037347561</v>
      </c>
      <c r="F149" s="13">
        <f t="shared" si="8"/>
        <v>529.59410962652441</v>
      </c>
      <c r="G149" s="13">
        <f t="shared" si="9"/>
        <v>244950.69080988568</v>
      </c>
    </row>
    <row r="150" spans="2:8">
      <c r="B150" s="1">
        <v>75</v>
      </c>
      <c r="C150" s="12">
        <f t="shared" si="5"/>
        <v>244950.69080988568</v>
      </c>
      <c r="D150" s="13">
        <f t="shared" si="6"/>
        <v>1296.72</v>
      </c>
      <c r="E150" s="13">
        <f t="shared" si="7"/>
        <v>765.47090878089273</v>
      </c>
      <c r="F150" s="13">
        <f t="shared" si="8"/>
        <v>531.2490912191073</v>
      </c>
      <c r="G150" s="13">
        <f t="shared" si="9"/>
        <v>244419.44171866658</v>
      </c>
    </row>
    <row r="151" spans="2:8">
      <c r="B151" s="14">
        <v>76</v>
      </c>
      <c r="C151" s="15">
        <f t="shared" si="5"/>
        <v>244419.44171866658</v>
      </c>
      <c r="D151" s="16">
        <f t="shared" si="6"/>
        <v>1296.72</v>
      </c>
      <c r="E151" s="16">
        <f t="shared" si="7"/>
        <v>763.81075537083314</v>
      </c>
      <c r="F151" s="16">
        <f t="shared" si="8"/>
        <v>532.90924462916689</v>
      </c>
      <c r="G151" s="16">
        <f t="shared" si="9"/>
        <v>243886.53247403741</v>
      </c>
      <c r="H151" s="6" t="s">
        <v>71</v>
      </c>
    </row>
    <row r="152" spans="2:8">
      <c r="B152" s="14">
        <v>77</v>
      </c>
      <c r="C152" s="15">
        <f t="shared" si="5"/>
        <v>243886.53247403741</v>
      </c>
      <c r="D152" s="16">
        <f t="shared" si="6"/>
        <v>1296.72</v>
      </c>
      <c r="E152" s="16">
        <f t="shared" si="7"/>
        <v>762.1454139813668</v>
      </c>
      <c r="F152" s="16">
        <f t="shared" si="8"/>
        <v>534.57458601863323</v>
      </c>
      <c r="G152" s="16">
        <f t="shared" si="9"/>
        <v>243351.95788801878</v>
      </c>
    </row>
    <row r="153" spans="2:8">
      <c r="B153" s="1">
        <v>78</v>
      </c>
      <c r="C153" s="12">
        <f t="shared" si="5"/>
        <v>243351.95788801878</v>
      </c>
      <c r="D153" s="13">
        <f t="shared" si="6"/>
        <v>1296.72</v>
      </c>
      <c r="E153" s="13">
        <f t="shared" si="7"/>
        <v>760.47486840005865</v>
      </c>
      <c r="F153" s="13">
        <f t="shared" si="8"/>
        <v>536.24513159994137</v>
      </c>
      <c r="G153" s="13">
        <f t="shared" si="9"/>
        <v>242815.71275641883</v>
      </c>
    </row>
    <row r="154" spans="2:8">
      <c r="B154" s="1">
        <v>79</v>
      </c>
      <c r="C154" s="12">
        <f t="shared" si="5"/>
        <v>242815.71275641883</v>
      </c>
      <c r="D154" s="13">
        <f t="shared" si="6"/>
        <v>1296.72</v>
      </c>
      <c r="E154" s="13">
        <f t="shared" si="7"/>
        <v>758.79910236380874</v>
      </c>
      <c r="F154" s="13">
        <f t="shared" si="8"/>
        <v>537.92089763619128</v>
      </c>
      <c r="G154" s="13">
        <f t="shared" si="9"/>
        <v>242277.79185878264</v>
      </c>
    </row>
    <row r="155" spans="2:8">
      <c r="B155" s="1">
        <v>80</v>
      </c>
      <c r="C155" s="12">
        <f t="shared" si="5"/>
        <v>242277.79185878264</v>
      </c>
      <c r="D155" s="13">
        <f t="shared" si="6"/>
        <v>1296.72</v>
      </c>
      <c r="E155" s="13">
        <f t="shared" si="7"/>
        <v>757.11809955869569</v>
      </c>
      <c r="F155" s="13">
        <f t="shared" si="8"/>
        <v>539.60190044130434</v>
      </c>
      <c r="G155" s="13">
        <f t="shared" si="9"/>
        <v>241738.18995834133</v>
      </c>
    </row>
    <row r="156" spans="2:8">
      <c r="B156" s="1">
        <v>81</v>
      </c>
      <c r="C156" s="12">
        <f t="shared" si="5"/>
        <v>241738.18995834133</v>
      </c>
      <c r="D156" s="13">
        <f t="shared" si="6"/>
        <v>1296.72</v>
      </c>
      <c r="E156" s="13">
        <f t="shared" si="7"/>
        <v>755.43184361981673</v>
      </c>
      <c r="F156" s="13">
        <f t="shared" si="8"/>
        <v>541.2881563801833</v>
      </c>
      <c r="G156" s="13">
        <f t="shared" si="9"/>
        <v>241196.90180196115</v>
      </c>
    </row>
    <row r="157" spans="2:8">
      <c r="B157" s="1">
        <v>82</v>
      </c>
      <c r="C157" s="12">
        <f t="shared" si="5"/>
        <v>241196.90180196115</v>
      </c>
      <c r="D157" s="13">
        <f t="shared" si="6"/>
        <v>1296.72</v>
      </c>
      <c r="E157" s="13">
        <f t="shared" si="7"/>
        <v>753.74031813112867</v>
      </c>
      <c r="F157" s="13">
        <f t="shared" si="8"/>
        <v>542.97968186887135</v>
      </c>
      <c r="G157" s="13">
        <f t="shared" si="9"/>
        <v>240653.92212009229</v>
      </c>
    </row>
    <row r="158" spans="2:8">
      <c r="B158" s="1">
        <v>83</v>
      </c>
      <c r="C158" s="12">
        <f t="shared" si="5"/>
        <v>240653.92212009229</v>
      </c>
      <c r="D158" s="13">
        <f t="shared" si="6"/>
        <v>1296.72</v>
      </c>
      <c r="E158" s="13">
        <f t="shared" si="7"/>
        <v>752.04350662528839</v>
      </c>
      <c r="F158" s="13">
        <f t="shared" si="8"/>
        <v>544.67649337471164</v>
      </c>
      <c r="G158" s="13">
        <f t="shared" si="9"/>
        <v>240109.24562671757</v>
      </c>
    </row>
    <row r="159" spans="2:8">
      <c r="B159" s="1">
        <v>84</v>
      </c>
      <c r="C159" s="12">
        <f t="shared" si="5"/>
        <v>240109.24562671757</v>
      </c>
      <c r="D159" s="13">
        <f t="shared" si="6"/>
        <v>1296.72</v>
      </c>
      <c r="E159" s="13">
        <f t="shared" si="7"/>
        <v>750.34139258349239</v>
      </c>
      <c r="F159" s="13">
        <f t="shared" si="8"/>
        <v>546.37860741650763</v>
      </c>
      <c r="G159" s="13">
        <f t="shared" si="9"/>
        <v>239562.86701930108</v>
      </c>
    </row>
    <row r="160" spans="2:8">
      <c r="B160" s="1">
        <v>85</v>
      </c>
      <c r="C160" s="12">
        <f t="shared" si="5"/>
        <v>239562.86701930108</v>
      </c>
      <c r="D160" s="13">
        <f t="shared" si="6"/>
        <v>1296.72</v>
      </c>
      <c r="E160" s="13">
        <f t="shared" si="7"/>
        <v>748.63395943531577</v>
      </c>
      <c r="F160" s="13">
        <f t="shared" si="8"/>
        <v>548.08604056468425</v>
      </c>
      <c r="G160" s="13">
        <f t="shared" si="9"/>
        <v>239014.78097873638</v>
      </c>
    </row>
    <row r="161" spans="2:7">
      <c r="B161" s="1">
        <v>86</v>
      </c>
      <c r="C161" s="12">
        <f t="shared" si="5"/>
        <v>239014.78097873638</v>
      </c>
      <c r="D161" s="13">
        <f t="shared" si="6"/>
        <v>1296.72</v>
      </c>
      <c r="E161" s="13">
        <f t="shared" si="7"/>
        <v>746.92119055855119</v>
      </c>
      <c r="F161" s="13">
        <f t="shared" si="8"/>
        <v>549.79880944144884</v>
      </c>
      <c r="G161" s="13">
        <f t="shared" si="9"/>
        <v>238464.98216929493</v>
      </c>
    </row>
    <row r="162" spans="2:7">
      <c r="B162" s="1">
        <v>87</v>
      </c>
      <c r="C162" s="12">
        <f t="shared" si="5"/>
        <v>238464.98216929493</v>
      </c>
      <c r="D162" s="13">
        <f t="shared" si="6"/>
        <v>1296.72</v>
      </c>
      <c r="E162" s="13">
        <f t="shared" si="7"/>
        <v>745.20306927904664</v>
      </c>
      <c r="F162" s="13">
        <f t="shared" si="8"/>
        <v>551.51693072095338</v>
      </c>
      <c r="G162" s="13">
        <f t="shared" si="9"/>
        <v>237913.46523857399</v>
      </c>
    </row>
    <row r="163" spans="2:7">
      <c r="B163" s="1">
        <v>88</v>
      </c>
      <c r="C163" s="12">
        <f t="shared" si="5"/>
        <v>237913.46523857399</v>
      </c>
      <c r="D163" s="13">
        <f t="shared" si="6"/>
        <v>1296.72</v>
      </c>
      <c r="E163" s="13">
        <f t="shared" si="7"/>
        <v>743.47957887054372</v>
      </c>
      <c r="F163" s="13">
        <f t="shared" si="8"/>
        <v>553.24042112945631</v>
      </c>
      <c r="G163" s="13">
        <f t="shared" si="9"/>
        <v>237360.22481744454</v>
      </c>
    </row>
    <row r="164" spans="2:7">
      <c r="B164" s="1">
        <v>89</v>
      </c>
      <c r="C164" s="12">
        <f t="shared" si="5"/>
        <v>237360.22481744454</v>
      </c>
      <c r="D164" s="13">
        <f t="shared" si="6"/>
        <v>1296.72</v>
      </c>
      <c r="E164" s="13">
        <f t="shared" si="7"/>
        <v>741.75070255451419</v>
      </c>
      <c r="F164" s="13">
        <f t="shared" si="8"/>
        <v>554.96929744548584</v>
      </c>
      <c r="G164" s="13">
        <f t="shared" si="9"/>
        <v>236805.25551999905</v>
      </c>
    </row>
    <row r="165" spans="2:7">
      <c r="B165" s="1">
        <v>90</v>
      </c>
      <c r="C165" s="12">
        <f t="shared" si="5"/>
        <v>236805.25551999905</v>
      </c>
      <c r="D165" s="13">
        <f t="shared" si="6"/>
        <v>1296.72</v>
      </c>
      <c r="E165" s="13">
        <f t="shared" si="7"/>
        <v>740.01642349999702</v>
      </c>
      <c r="F165" s="13">
        <f t="shared" si="8"/>
        <v>556.70357650000301</v>
      </c>
      <c r="G165" s="13">
        <f t="shared" si="9"/>
        <v>236248.55194349904</v>
      </c>
    </row>
    <row r="166" spans="2:7">
      <c r="B166" s="1">
        <v>91</v>
      </c>
      <c r="C166" s="12">
        <f t="shared" si="5"/>
        <v>236248.55194349904</v>
      </c>
      <c r="D166" s="13">
        <f t="shared" si="6"/>
        <v>1296.72</v>
      </c>
      <c r="E166" s="13">
        <f t="shared" si="7"/>
        <v>738.27672482343451</v>
      </c>
      <c r="F166" s="13">
        <f t="shared" si="8"/>
        <v>558.44327517656552</v>
      </c>
      <c r="G166" s="13">
        <f t="shared" si="9"/>
        <v>235690.10866832247</v>
      </c>
    </row>
    <row r="167" spans="2:7">
      <c r="B167" s="1">
        <v>92</v>
      </c>
      <c r="C167" s="12">
        <f t="shared" si="5"/>
        <v>235690.10866832247</v>
      </c>
      <c r="D167" s="13">
        <f t="shared" si="6"/>
        <v>1296.72</v>
      </c>
      <c r="E167" s="13">
        <f t="shared" si="7"/>
        <v>736.5315895885077</v>
      </c>
      <c r="F167" s="13">
        <f t="shared" si="8"/>
        <v>560.18841041149233</v>
      </c>
      <c r="G167" s="13">
        <f t="shared" si="9"/>
        <v>235129.92025791097</v>
      </c>
    </row>
    <row r="168" spans="2:7">
      <c r="B168" s="1">
        <v>93</v>
      </c>
      <c r="C168" s="12">
        <f t="shared" si="5"/>
        <v>235129.92025791097</v>
      </c>
      <c r="D168" s="13">
        <f t="shared" si="6"/>
        <v>1296.72</v>
      </c>
      <c r="E168" s="13">
        <f t="shared" si="7"/>
        <v>734.78100080597176</v>
      </c>
      <c r="F168" s="13">
        <f t="shared" si="8"/>
        <v>561.93899919402827</v>
      </c>
      <c r="G168" s="13">
        <f t="shared" si="9"/>
        <v>234567.98125871693</v>
      </c>
    </row>
    <row r="169" spans="2:7">
      <c r="B169" s="1">
        <v>94</v>
      </c>
      <c r="C169" s="12">
        <f t="shared" si="5"/>
        <v>234567.98125871693</v>
      </c>
      <c r="D169" s="13">
        <f t="shared" si="6"/>
        <v>1296.72</v>
      </c>
      <c r="E169" s="13">
        <f t="shared" si="7"/>
        <v>733.02494143349031</v>
      </c>
      <c r="F169" s="13">
        <f t="shared" si="8"/>
        <v>563.69505856650972</v>
      </c>
      <c r="G169" s="13">
        <f t="shared" si="9"/>
        <v>234004.28620015041</v>
      </c>
    </row>
    <row r="170" spans="2:7">
      <c r="B170" s="1">
        <v>95</v>
      </c>
      <c r="C170" s="12">
        <f t="shared" si="5"/>
        <v>234004.28620015041</v>
      </c>
      <c r="D170" s="13">
        <f t="shared" si="6"/>
        <v>1296.72</v>
      </c>
      <c r="E170" s="13">
        <f t="shared" si="7"/>
        <v>731.26339437546994</v>
      </c>
      <c r="F170" s="13">
        <f t="shared" si="8"/>
        <v>565.45660562453008</v>
      </c>
      <c r="G170" s="13">
        <f t="shared" si="9"/>
        <v>233438.82959452589</v>
      </c>
    </row>
    <row r="171" spans="2:7">
      <c r="B171" s="1">
        <v>96</v>
      </c>
      <c r="C171" s="12">
        <f t="shared" si="5"/>
        <v>233438.82959452589</v>
      </c>
      <c r="D171" s="13">
        <f t="shared" si="6"/>
        <v>1296.72</v>
      </c>
      <c r="E171" s="13">
        <f t="shared" si="7"/>
        <v>729.4963424828934</v>
      </c>
      <c r="F171" s="13">
        <f t="shared" si="8"/>
        <v>567.22365751710663</v>
      </c>
      <c r="G171" s="13">
        <f t="shared" si="9"/>
        <v>232871.60593700878</v>
      </c>
    </row>
    <row r="172" spans="2:7">
      <c r="B172" s="1">
        <v>97</v>
      </c>
      <c r="C172" s="12">
        <f t="shared" si="5"/>
        <v>232871.60593700878</v>
      </c>
      <c r="D172" s="13">
        <f t="shared" si="6"/>
        <v>1296.72</v>
      </c>
      <c r="E172" s="13">
        <f t="shared" si="7"/>
        <v>727.72376855315235</v>
      </c>
      <c r="F172" s="13">
        <f t="shared" si="8"/>
        <v>568.99623144684767</v>
      </c>
      <c r="G172" s="13">
        <f t="shared" si="9"/>
        <v>232302.60970556192</v>
      </c>
    </row>
    <row r="173" spans="2:7">
      <c r="B173" s="1">
        <v>98</v>
      </c>
      <c r="C173" s="12">
        <f t="shared" si="5"/>
        <v>232302.60970556192</v>
      </c>
      <c r="D173" s="13">
        <f t="shared" si="6"/>
        <v>1296.72</v>
      </c>
      <c r="E173" s="13">
        <f t="shared" si="7"/>
        <v>725.94565532988099</v>
      </c>
      <c r="F173" s="13">
        <f t="shared" si="8"/>
        <v>570.77434467011904</v>
      </c>
      <c r="G173" s="13">
        <f t="shared" si="9"/>
        <v>231731.8353608918</v>
      </c>
    </row>
    <row r="174" spans="2:7">
      <c r="B174" s="1">
        <v>99</v>
      </c>
      <c r="C174" s="12">
        <f t="shared" si="5"/>
        <v>231731.8353608918</v>
      </c>
      <c r="D174" s="13">
        <f t="shared" si="6"/>
        <v>1296.72</v>
      </c>
      <c r="E174" s="13">
        <f t="shared" si="7"/>
        <v>724.16198550278693</v>
      </c>
      <c r="F174" s="13">
        <f t="shared" si="8"/>
        <v>572.55801449721309</v>
      </c>
      <c r="G174" s="13">
        <f t="shared" si="9"/>
        <v>231159.27734639458</v>
      </c>
    </row>
    <row r="175" spans="2:7">
      <c r="B175" s="1">
        <v>100</v>
      </c>
      <c r="C175" s="12">
        <f t="shared" si="5"/>
        <v>231159.27734639458</v>
      </c>
      <c r="D175" s="13">
        <f t="shared" si="6"/>
        <v>1296.72</v>
      </c>
      <c r="E175" s="13">
        <f t="shared" si="7"/>
        <v>722.37274170748299</v>
      </c>
      <c r="F175" s="13">
        <f t="shared" si="8"/>
        <v>574.34725829251704</v>
      </c>
      <c r="G175" s="13">
        <f t="shared" si="9"/>
        <v>230584.93008810206</v>
      </c>
    </row>
    <row r="176" spans="2:7">
      <c r="B176" s="1">
        <v>101</v>
      </c>
      <c r="C176" s="12">
        <f t="shared" si="5"/>
        <v>230584.93008810206</v>
      </c>
      <c r="D176" s="13">
        <f t="shared" si="6"/>
        <v>1296.72</v>
      </c>
      <c r="E176" s="13">
        <f t="shared" si="7"/>
        <v>720.57790652531901</v>
      </c>
      <c r="F176" s="13">
        <f t="shared" si="8"/>
        <v>576.14209347468102</v>
      </c>
      <c r="G176" s="13">
        <f t="shared" si="9"/>
        <v>230008.78799462738</v>
      </c>
    </row>
    <row r="177" spans="2:7">
      <c r="B177" s="1">
        <v>102</v>
      </c>
      <c r="C177" s="12">
        <f t="shared" si="5"/>
        <v>230008.78799462738</v>
      </c>
      <c r="D177" s="13">
        <f t="shared" si="6"/>
        <v>1296.72</v>
      </c>
      <c r="E177" s="13">
        <f t="shared" si="7"/>
        <v>718.77746248321046</v>
      </c>
      <c r="F177" s="13">
        <f t="shared" si="8"/>
        <v>577.94253751678957</v>
      </c>
      <c r="G177" s="13">
        <f t="shared" si="9"/>
        <v>229430.84545711058</v>
      </c>
    </row>
    <row r="178" spans="2:7">
      <c r="B178" s="1">
        <v>103</v>
      </c>
      <c r="C178" s="12">
        <f t="shared" si="5"/>
        <v>229430.84545711058</v>
      </c>
      <c r="D178" s="13">
        <f t="shared" si="6"/>
        <v>1296.72</v>
      </c>
      <c r="E178" s="13">
        <f t="shared" si="7"/>
        <v>716.97139205347048</v>
      </c>
      <c r="F178" s="13">
        <f t="shared" si="8"/>
        <v>579.74860794652955</v>
      </c>
      <c r="G178" s="13">
        <f t="shared" si="9"/>
        <v>228851.09684916405</v>
      </c>
    </row>
    <row r="179" spans="2:7">
      <c r="B179" s="1">
        <v>104</v>
      </c>
      <c r="C179" s="12">
        <f t="shared" si="5"/>
        <v>228851.09684916405</v>
      </c>
      <c r="D179" s="13">
        <f t="shared" si="6"/>
        <v>1296.72</v>
      </c>
      <c r="E179" s="13">
        <f t="shared" si="7"/>
        <v>715.15967765363757</v>
      </c>
      <c r="F179" s="13">
        <f t="shared" si="8"/>
        <v>581.56032234636245</v>
      </c>
      <c r="G179" s="13">
        <f t="shared" si="9"/>
        <v>228269.53652681768</v>
      </c>
    </row>
    <row r="180" spans="2:7">
      <c r="B180" s="1">
        <v>105</v>
      </c>
      <c r="C180" s="12">
        <f t="shared" si="5"/>
        <v>228269.53652681768</v>
      </c>
      <c r="D180" s="13">
        <f t="shared" si="6"/>
        <v>1296.72</v>
      </c>
      <c r="E180" s="13">
        <f t="shared" si="7"/>
        <v>713.34230164630526</v>
      </c>
      <c r="F180" s="13">
        <f t="shared" si="8"/>
        <v>583.37769835369477</v>
      </c>
      <c r="G180" s="13">
        <f t="shared" si="9"/>
        <v>227686.15882846399</v>
      </c>
    </row>
    <row r="181" spans="2:7">
      <c r="B181" s="1">
        <v>106</v>
      </c>
      <c r="C181" s="12">
        <f t="shared" si="5"/>
        <v>227686.15882846399</v>
      </c>
      <c r="D181" s="13">
        <f t="shared" si="6"/>
        <v>1296.72</v>
      </c>
      <c r="E181" s="13">
        <f t="shared" si="7"/>
        <v>711.51924633894987</v>
      </c>
      <c r="F181" s="13">
        <f t="shared" si="8"/>
        <v>585.20075366105016</v>
      </c>
      <c r="G181" s="13">
        <f t="shared" si="9"/>
        <v>227100.95807480294</v>
      </c>
    </row>
    <row r="182" spans="2:7">
      <c r="B182" s="1">
        <v>107</v>
      </c>
      <c r="C182" s="12">
        <f t="shared" si="5"/>
        <v>227100.95807480294</v>
      </c>
      <c r="D182" s="13">
        <f t="shared" si="6"/>
        <v>1296.72</v>
      </c>
      <c r="E182" s="13">
        <f t="shared" si="7"/>
        <v>709.6904939837591</v>
      </c>
      <c r="F182" s="13">
        <f t="shared" si="8"/>
        <v>587.02950601624093</v>
      </c>
      <c r="G182" s="13">
        <f t="shared" si="9"/>
        <v>226513.92856878671</v>
      </c>
    </row>
    <row r="183" spans="2:7">
      <c r="B183" s="1">
        <v>108</v>
      </c>
      <c r="C183" s="12">
        <f t="shared" si="5"/>
        <v>226513.92856878671</v>
      </c>
      <c r="D183" s="13">
        <f t="shared" si="6"/>
        <v>1296.72</v>
      </c>
      <c r="E183" s="13">
        <f t="shared" si="7"/>
        <v>707.8560267774584</v>
      </c>
      <c r="F183" s="13">
        <f t="shared" si="8"/>
        <v>588.86397322254163</v>
      </c>
      <c r="G183" s="13">
        <f t="shared" si="9"/>
        <v>225925.06459556418</v>
      </c>
    </row>
    <row r="184" spans="2:7">
      <c r="B184" s="1">
        <v>109</v>
      </c>
      <c r="C184" s="12">
        <f t="shared" si="5"/>
        <v>225925.06459556418</v>
      </c>
      <c r="D184" s="13">
        <f t="shared" si="6"/>
        <v>1296.72</v>
      </c>
      <c r="E184" s="13">
        <f t="shared" si="7"/>
        <v>706.01582686113807</v>
      </c>
      <c r="F184" s="13">
        <f t="shared" si="8"/>
        <v>590.70417313886196</v>
      </c>
      <c r="G184" s="13">
        <f t="shared" si="9"/>
        <v>225334.36042242532</v>
      </c>
    </row>
    <row r="185" spans="2:7">
      <c r="B185" s="1">
        <v>110</v>
      </c>
      <c r="C185" s="12">
        <f t="shared" si="5"/>
        <v>225334.36042242532</v>
      </c>
      <c r="D185" s="13">
        <f t="shared" si="6"/>
        <v>1296.72</v>
      </c>
      <c r="E185" s="13">
        <f t="shared" si="7"/>
        <v>704.1698763200792</v>
      </c>
      <c r="F185" s="13">
        <f t="shared" si="8"/>
        <v>592.55012367992083</v>
      </c>
      <c r="G185" s="13">
        <f t="shared" si="9"/>
        <v>224741.8102987454</v>
      </c>
    </row>
    <row r="186" spans="2:7">
      <c r="B186" s="1">
        <v>111</v>
      </c>
      <c r="C186" s="12">
        <f t="shared" si="5"/>
        <v>224741.8102987454</v>
      </c>
      <c r="D186" s="13">
        <f t="shared" si="6"/>
        <v>1296.72</v>
      </c>
      <c r="E186" s="13">
        <f t="shared" si="7"/>
        <v>702.31815718357939</v>
      </c>
      <c r="F186" s="13">
        <f t="shared" si="8"/>
        <v>594.40184281642064</v>
      </c>
      <c r="G186" s="13">
        <f t="shared" si="9"/>
        <v>224147.40845592899</v>
      </c>
    </row>
    <row r="187" spans="2:7">
      <c r="B187" s="1">
        <v>112</v>
      </c>
      <c r="C187" s="12">
        <f t="shared" si="5"/>
        <v>224147.40845592899</v>
      </c>
      <c r="D187" s="13">
        <f t="shared" si="6"/>
        <v>1296.72</v>
      </c>
      <c r="E187" s="13">
        <f t="shared" si="7"/>
        <v>700.46065142477801</v>
      </c>
      <c r="F187" s="13">
        <f t="shared" si="8"/>
        <v>596.25934857522202</v>
      </c>
      <c r="G187" s="13">
        <f t="shared" si="9"/>
        <v>223551.14910735376</v>
      </c>
    </row>
    <row r="188" spans="2:7">
      <c r="B188" s="1">
        <v>113</v>
      </c>
      <c r="C188" s="12">
        <f t="shared" si="5"/>
        <v>223551.14910735376</v>
      </c>
      <c r="D188" s="13">
        <f t="shared" si="6"/>
        <v>1296.72</v>
      </c>
      <c r="E188" s="13">
        <f t="shared" si="7"/>
        <v>698.59734096048044</v>
      </c>
      <c r="F188" s="13">
        <f t="shared" si="8"/>
        <v>598.12265903951959</v>
      </c>
      <c r="G188" s="13">
        <f t="shared" si="9"/>
        <v>222953.02644831425</v>
      </c>
    </row>
    <row r="189" spans="2:7">
      <c r="B189" s="1">
        <v>114</v>
      </c>
      <c r="C189" s="12">
        <f t="shared" si="5"/>
        <v>222953.02644831425</v>
      </c>
      <c r="D189" s="13">
        <f t="shared" si="6"/>
        <v>1296.72</v>
      </c>
      <c r="E189" s="13">
        <f t="shared" si="7"/>
        <v>696.72820765098197</v>
      </c>
      <c r="F189" s="13">
        <f t="shared" si="8"/>
        <v>599.99179234901806</v>
      </c>
      <c r="G189" s="13">
        <f t="shared" si="9"/>
        <v>222353.03465596522</v>
      </c>
    </row>
    <row r="190" spans="2:7">
      <c r="B190" s="1">
        <v>115</v>
      </c>
      <c r="C190" s="12">
        <f t="shared" si="5"/>
        <v>222353.03465596522</v>
      </c>
      <c r="D190" s="13">
        <f t="shared" si="6"/>
        <v>1296.72</v>
      </c>
      <c r="E190" s="13">
        <f t="shared" si="7"/>
        <v>694.85323329989126</v>
      </c>
      <c r="F190" s="13">
        <f t="shared" si="8"/>
        <v>601.86676670010877</v>
      </c>
      <c r="G190" s="13">
        <f t="shared" si="9"/>
        <v>221751.16788926511</v>
      </c>
    </row>
    <row r="191" spans="2:7">
      <c r="B191" s="1">
        <v>116</v>
      </c>
      <c r="C191" s="12">
        <f t="shared" si="5"/>
        <v>221751.16788926511</v>
      </c>
      <c r="D191" s="13">
        <f t="shared" si="6"/>
        <v>1296.72</v>
      </c>
      <c r="E191" s="13">
        <f t="shared" si="7"/>
        <v>692.9723996539534</v>
      </c>
      <c r="F191" s="13">
        <f t="shared" si="8"/>
        <v>603.74760034604662</v>
      </c>
      <c r="G191" s="13">
        <f t="shared" si="9"/>
        <v>221147.42028891906</v>
      </c>
    </row>
    <row r="192" spans="2:7">
      <c r="B192" s="1">
        <v>117</v>
      </c>
      <c r="C192" s="12">
        <f t="shared" si="5"/>
        <v>221147.42028891906</v>
      </c>
      <c r="D192" s="13">
        <f t="shared" si="6"/>
        <v>1296.72</v>
      </c>
      <c r="E192" s="13">
        <f t="shared" si="7"/>
        <v>691.08568840287205</v>
      </c>
      <c r="F192" s="13">
        <f t="shared" si="8"/>
        <v>605.63431159712798</v>
      </c>
      <c r="G192" s="13">
        <f t="shared" si="9"/>
        <v>220541.78597732194</v>
      </c>
    </row>
    <row r="193" spans="2:8">
      <c r="B193" s="1">
        <v>118</v>
      </c>
      <c r="C193" s="12">
        <f t="shared" si="5"/>
        <v>220541.78597732194</v>
      </c>
      <c r="D193" s="13">
        <f t="shared" si="6"/>
        <v>1296.72</v>
      </c>
      <c r="E193" s="13">
        <f t="shared" si="7"/>
        <v>689.19308117913113</v>
      </c>
      <c r="F193" s="13">
        <f t="shared" si="8"/>
        <v>607.5269188208689</v>
      </c>
      <c r="G193" s="13">
        <f t="shared" si="9"/>
        <v>219934.25905850108</v>
      </c>
    </row>
    <row r="194" spans="2:8">
      <c r="B194" s="1">
        <v>119</v>
      </c>
      <c r="C194" s="12">
        <f t="shared" si="5"/>
        <v>219934.25905850108</v>
      </c>
      <c r="D194" s="13">
        <f t="shared" si="6"/>
        <v>1296.72</v>
      </c>
      <c r="E194" s="13">
        <f t="shared" si="7"/>
        <v>687.29455955781577</v>
      </c>
      <c r="F194" s="13">
        <f t="shared" si="8"/>
        <v>609.42544044218425</v>
      </c>
      <c r="G194" s="13">
        <f t="shared" si="9"/>
        <v>219324.83361805888</v>
      </c>
    </row>
    <row r="195" spans="2:8">
      <c r="B195" s="1">
        <v>120</v>
      </c>
      <c r="C195" s="12">
        <f t="shared" si="5"/>
        <v>219324.83361805888</v>
      </c>
      <c r="D195" s="13">
        <f t="shared" si="6"/>
        <v>1296.72</v>
      </c>
      <c r="E195" s="13">
        <f t="shared" si="7"/>
        <v>685.39010505643398</v>
      </c>
      <c r="F195" s="13">
        <f t="shared" si="8"/>
        <v>611.32989494356605</v>
      </c>
      <c r="G195" s="16">
        <f t="shared" si="9"/>
        <v>218713.50372311531</v>
      </c>
      <c r="H195" s="6" t="s">
        <v>76</v>
      </c>
    </row>
    <row r="196" spans="2:8">
      <c r="B196" s="1">
        <v>121</v>
      </c>
      <c r="C196" s="12">
        <f t="shared" si="5"/>
        <v>218713.50372311531</v>
      </c>
      <c r="D196" s="13">
        <f t="shared" si="6"/>
        <v>1296.72</v>
      </c>
      <c r="E196" s="13">
        <f t="shared" si="7"/>
        <v>683.47969913473526</v>
      </c>
      <c r="F196" s="13">
        <f t="shared" si="8"/>
        <v>613.24030086526477</v>
      </c>
      <c r="G196" s="13">
        <f t="shared" si="9"/>
        <v>218100.26342225005</v>
      </c>
    </row>
    <row r="197" spans="2:8">
      <c r="B197" s="1">
        <v>122</v>
      </c>
      <c r="C197" s="12">
        <f t="shared" si="5"/>
        <v>218100.26342225005</v>
      </c>
      <c r="D197" s="13">
        <f t="shared" si="6"/>
        <v>1296.72</v>
      </c>
      <c r="E197" s="13">
        <f t="shared" si="7"/>
        <v>681.56332319453134</v>
      </c>
      <c r="F197" s="13">
        <f t="shared" si="8"/>
        <v>615.15667680546869</v>
      </c>
      <c r="G197" s="13">
        <f t="shared" si="9"/>
        <v>217485.10674544459</v>
      </c>
    </row>
    <row r="198" spans="2:8">
      <c r="B198" s="1">
        <v>123</v>
      </c>
      <c r="C198" s="12">
        <f t="shared" si="5"/>
        <v>217485.10674544459</v>
      </c>
      <c r="D198" s="13">
        <f t="shared" si="6"/>
        <v>1296.72</v>
      </c>
      <c r="E198" s="13">
        <f t="shared" si="7"/>
        <v>679.64095857951429</v>
      </c>
      <c r="F198" s="13">
        <f t="shared" si="8"/>
        <v>617.07904142048574</v>
      </c>
      <c r="G198" s="13">
        <f t="shared" si="9"/>
        <v>216868.02770402411</v>
      </c>
    </row>
    <row r="199" spans="2:8">
      <c r="B199" s="1">
        <v>124</v>
      </c>
      <c r="C199" s="12">
        <f t="shared" si="5"/>
        <v>216868.02770402411</v>
      </c>
      <c r="D199" s="13">
        <f t="shared" si="6"/>
        <v>1296.72</v>
      </c>
      <c r="E199" s="13">
        <f t="shared" si="7"/>
        <v>677.71258657507531</v>
      </c>
      <c r="F199" s="13">
        <f t="shared" si="8"/>
        <v>619.00741342492472</v>
      </c>
      <c r="G199" s="13">
        <f t="shared" si="9"/>
        <v>216249.02029059918</v>
      </c>
    </row>
    <row r="200" spans="2:8">
      <c r="B200" s="1">
        <v>125</v>
      </c>
      <c r="C200" s="12">
        <f t="shared" si="5"/>
        <v>216249.02029059918</v>
      </c>
      <c r="D200" s="13">
        <f t="shared" si="6"/>
        <v>1296.72</v>
      </c>
      <c r="E200" s="13">
        <f t="shared" si="7"/>
        <v>675.77818840812245</v>
      </c>
      <c r="F200" s="13">
        <f t="shared" si="8"/>
        <v>620.94181159187758</v>
      </c>
      <c r="G200" s="13">
        <f t="shared" si="9"/>
        <v>215628.07847900729</v>
      </c>
    </row>
    <row r="201" spans="2:8">
      <c r="B201" s="1">
        <v>126</v>
      </c>
      <c r="C201" s="12">
        <f t="shared" si="5"/>
        <v>215628.07847900729</v>
      </c>
      <c r="D201" s="13">
        <f t="shared" si="6"/>
        <v>1296.72</v>
      </c>
      <c r="E201" s="13">
        <f t="shared" si="7"/>
        <v>673.83774524689773</v>
      </c>
      <c r="F201" s="13">
        <f t="shared" si="8"/>
        <v>622.8822547531023</v>
      </c>
      <c r="G201" s="13">
        <f t="shared" si="9"/>
        <v>215005.19622425418</v>
      </c>
    </row>
    <row r="202" spans="2:8">
      <c r="B202" s="1">
        <v>127</v>
      </c>
      <c r="C202" s="12">
        <f t="shared" si="5"/>
        <v>215005.19622425418</v>
      </c>
      <c r="D202" s="13">
        <f t="shared" si="6"/>
        <v>1296.72</v>
      </c>
      <c r="E202" s="13">
        <f t="shared" si="7"/>
        <v>671.89123820079431</v>
      </c>
      <c r="F202" s="13">
        <f t="shared" si="8"/>
        <v>624.82876179920572</v>
      </c>
      <c r="G202" s="13">
        <f t="shared" si="9"/>
        <v>214380.36746245497</v>
      </c>
    </row>
    <row r="203" spans="2:8">
      <c r="B203" s="1">
        <v>128</v>
      </c>
      <c r="C203" s="12">
        <f t="shared" si="5"/>
        <v>214380.36746245497</v>
      </c>
      <c r="D203" s="13">
        <f t="shared" si="6"/>
        <v>1296.72</v>
      </c>
      <c r="E203" s="13">
        <f t="shared" si="7"/>
        <v>669.93864832017175</v>
      </c>
      <c r="F203" s="13">
        <f t="shared" si="8"/>
        <v>626.78135167982828</v>
      </c>
      <c r="G203" s="13">
        <f t="shared" si="9"/>
        <v>213753.58611077516</v>
      </c>
    </row>
    <row r="204" spans="2:8">
      <c r="B204" s="1">
        <v>129</v>
      </c>
      <c r="C204" s="12">
        <f t="shared" si="5"/>
        <v>213753.58611077516</v>
      </c>
      <c r="D204" s="13">
        <f t="shared" si="6"/>
        <v>1296.72</v>
      </c>
      <c r="E204" s="13">
        <f t="shared" si="7"/>
        <v>667.97995659617231</v>
      </c>
      <c r="F204" s="13">
        <f t="shared" si="8"/>
        <v>628.74004340382771</v>
      </c>
      <c r="G204" s="13">
        <f t="shared" si="9"/>
        <v>213124.84606737134</v>
      </c>
    </row>
    <row r="205" spans="2:8">
      <c r="B205" s="1">
        <v>130</v>
      </c>
      <c r="C205" s="12">
        <f t="shared" si="5"/>
        <v>213124.84606737134</v>
      </c>
      <c r="D205" s="13">
        <f t="shared" si="6"/>
        <v>1296.72</v>
      </c>
      <c r="E205" s="13">
        <f t="shared" si="7"/>
        <v>666.0151439605354</v>
      </c>
      <c r="F205" s="13">
        <f t="shared" si="8"/>
        <v>630.70485603946463</v>
      </c>
      <c r="G205" s="13">
        <f t="shared" si="9"/>
        <v>212494.14121133188</v>
      </c>
    </row>
    <row r="206" spans="2:8">
      <c r="B206" s="1">
        <v>131</v>
      </c>
      <c r="C206" s="12">
        <f t="shared" ref="C206:C269" si="10">G205</f>
        <v>212494.14121133188</v>
      </c>
      <c r="D206" s="13">
        <f t="shared" ref="D206:D269" si="11">1296.72</f>
        <v>1296.72</v>
      </c>
      <c r="E206" s="13">
        <f t="shared" ref="E206:E269" si="12">C206*3.75%/12</f>
        <v>664.04419128541213</v>
      </c>
      <c r="F206" s="13">
        <f t="shared" ref="F206:F269" si="13">D206-E206</f>
        <v>632.6758087145879</v>
      </c>
      <c r="G206" s="13">
        <f t="shared" ref="G206:G269" si="14">C206-F206</f>
        <v>211861.46540261729</v>
      </c>
    </row>
    <row r="207" spans="2:8">
      <c r="B207" s="1">
        <v>132</v>
      </c>
      <c r="C207" s="12">
        <f t="shared" si="10"/>
        <v>211861.46540261729</v>
      </c>
      <c r="D207" s="13">
        <f t="shared" si="11"/>
        <v>1296.72</v>
      </c>
      <c r="E207" s="13">
        <f t="shared" si="12"/>
        <v>662.06707938317902</v>
      </c>
      <c r="F207" s="13">
        <f t="shared" si="13"/>
        <v>634.65292061682101</v>
      </c>
      <c r="G207" s="13">
        <f t="shared" si="14"/>
        <v>211226.81248200047</v>
      </c>
    </row>
    <row r="208" spans="2:8">
      <c r="B208" s="1">
        <v>133</v>
      </c>
      <c r="C208" s="12">
        <f t="shared" si="10"/>
        <v>211226.81248200047</v>
      </c>
      <c r="D208" s="13">
        <f t="shared" si="11"/>
        <v>1296.72</v>
      </c>
      <c r="E208" s="13">
        <f t="shared" si="12"/>
        <v>660.08378900625144</v>
      </c>
      <c r="F208" s="13">
        <f t="shared" si="13"/>
        <v>636.63621099374859</v>
      </c>
      <c r="G208" s="13">
        <f t="shared" si="14"/>
        <v>210590.17627100673</v>
      </c>
    </row>
    <row r="209" spans="2:7">
      <c r="B209" s="1">
        <v>134</v>
      </c>
      <c r="C209" s="12">
        <f t="shared" si="10"/>
        <v>210590.17627100673</v>
      </c>
      <c r="D209" s="13">
        <f t="shared" si="11"/>
        <v>1296.72</v>
      </c>
      <c r="E209" s="13">
        <f t="shared" si="12"/>
        <v>658.09430084689598</v>
      </c>
      <c r="F209" s="13">
        <f t="shared" si="13"/>
        <v>638.62569915310405</v>
      </c>
      <c r="G209" s="13">
        <f t="shared" si="14"/>
        <v>209951.55057185362</v>
      </c>
    </row>
    <row r="210" spans="2:7">
      <c r="B210" s="1">
        <v>135</v>
      </c>
      <c r="C210" s="12">
        <f t="shared" si="10"/>
        <v>209951.55057185362</v>
      </c>
      <c r="D210" s="13">
        <f t="shared" si="11"/>
        <v>1296.72</v>
      </c>
      <c r="E210" s="13">
        <f t="shared" si="12"/>
        <v>656.09859553704257</v>
      </c>
      <c r="F210" s="13">
        <f t="shared" si="13"/>
        <v>640.62140446295746</v>
      </c>
      <c r="G210" s="13">
        <f t="shared" si="14"/>
        <v>209310.92916739066</v>
      </c>
    </row>
    <row r="211" spans="2:7">
      <c r="B211" s="1">
        <v>136</v>
      </c>
      <c r="C211" s="12">
        <f t="shared" si="10"/>
        <v>209310.92916739066</v>
      </c>
      <c r="D211" s="13">
        <f t="shared" si="11"/>
        <v>1296.72</v>
      </c>
      <c r="E211" s="13">
        <f t="shared" si="12"/>
        <v>654.09665364809575</v>
      </c>
      <c r="F211" s="13">
        <f t="shared" si="13"/>
        <v>642.62334635190427</v>
      </c>
      <c r="G211" s="13">
        <f t="shared" si="14"/>
        <v>208668.30582103875</v>
      </c>
    </row>
    <row r="212" spans="2:7">
      <c r="B212" s="1">
        <v>137</v>
      </c>
      <c r="C212" s="12">
        <f t="shared" si="10"/>
        <v>208668.30582103875</v>
      </c>
      <c r="D212" s="13">
        <f t="shared" si="11"/>
        <v>1296.72</v>
      </c>
      <c r="E212" s="13">
        <f t="shared" si="12"/>
        <v>652.08845569074606</v>
      </c>
      <c r="F212" s="13">
        <f t="shared" si="13"/>
        <v>644.63154430925397</v>
      </c>
      <c r="G212" s="13">
        <f t="shared" si="14"/>
        <v>208023.67427672949</v>
      </c>
    </row>
    <row r="213" spans="2:7">
      <c r="B213" s="1">
        <v>138</v>
      </c>
      <c r="C213" s="12">
        <f t="shared" si="10"/>
        <v>208023.67427672949</v>
      </c>
      <c r="D213" s="13">
        <f t="shared" si="11"/>
        <v>1296.72</v>
      </c>
      <c r="E213" s="13">
        <f t="shared" si="12"/>
        <v>650.0739821147796</v>
      </c>
      <c r="F213" s="13">
        <f t="shared" si="13"/>
        <v>646.64601788522043</v>
      </c>
      <c r="G213" s="13">
        <f t="shared" si="14"/>
        <v>207377.02825884428</v>
      </c>
    </row>
    <row r="214" spans="2:7">
      <c r="B214" s="1">
        <v>139</v>
      </c>
      <c r="C214" s="12">
        <f t="shared" si="10"/>
        <v>207377.02825884428</v>
      </c>
      <c r="D214" s="13">
        <f t="shared" si="11"/>
        <v>1296.72</v>
      </c>
      <c r="E214" s="13">
        <f t="shared" si="12"/>
        <v>648.0532133088883</v>
      </c>
      <c r="F214" s="13">
        <f t="shared" si="13"/>
        <v>648.66678669111172</v>
      </c>
      <c r="G214" s="13">
        <f t="shared" si="14"/>
        <v>206728.36147215316</v>
      </c>
    </row>
    <row r="215" spans="2:7">
      <c r="B215" s="1">
        <v>140</v>
      </c>
      <c r="C215" s="12">
        <f t="shared" si="10"/>
        <v>206728.36147215316</v>
      </c>
      <c r="D215" s="13">
        <f t="shared" si="11"/>
        <v>1296.72</v>
      </c>
      <c r="E215" s="13">
        <f t="shared" si="12"/>
        <v>646.02612960047861</v>
      </c>
      <c r="F215" s="13">
        <f t="shared" si="13"/>
        <v>650.69387039952142</v>
      </c>
      <c r="G215" s="13">
        <f t="shared" si="14"/>
        <v>206077.66760175364</v>
      </c>
    </row>
    <row r="216" spans="2:7">
      <c r="B216" s="1">
        <v>141</v>
      </c>
      <c r="C216" s="12">
        <f t="shared" si="10"/>
        <v>206077.66760175364</v>
      </c>
      <c r="D216" s="13">
        <f t="shared" si="11"/>
        <v>1296.72</v>
      </c>
      <c r="E216" s="13">
        <f t="shared" si="12"/>
        <v>643.99271125548012</v>
      </c>
      <c r="F216" s="13">
        <f t="shared" si="13"/>
        <v>652.72728874451991</v>
      </c>
      <c r="G216" s="13">
        <f t="shared" si="14"/>
        <v>205424.94031300911</v>
      </c>
    </row>
    <row r="217" spans="2:7">
      <c r="B217" s="1">
        <v>142</v>
      </c>
      <c r="C217" s="12">
        <f t="shared" si="10"/>
        <v>205424.94031300911</v>
      </c>
      <c r="D217" s="13">
        <f t="shared" si="11"/>
        <v>1296.72</v>
      </c>
      <c r="E217" s="13">
        <f t="shared" si="12"/>
        <v>641.95293847815344</v>
      </c>
      <c r="F217" s="13">
        <f t="shared" si="13"/>
        <v>654.76706152184659</v>
      </c>
      <c r="G217" s="13">
        <f t="shared" si="14"/>
        <v>204770.17325148726</v>
      </c>
    </row>
    <row r="218" spans="2:7">
      <c r="B218" s="1">
        <v>143</v>
      </c>
      <c r="C218" s="12">
        <f t="shared" si="10"/>
        <v>204770.17325148726</v>
      </c>
      <c r="D218" s="13">
        <f t="shared" si="11"/>
        <v>1296.72</v>
      </c>
      <c r="E218" s="13">
        <f t="shared" si="12"/>
        <v>639.90679141089765</v>
      </c>
      <c r="F218" s="13">
        <f t="shared" si="13"/>
        <v>656.81320858910237</v>
      </c>
      <c r="G218" s="13">
        <f t="shared" si="14"/>
        <v>204113.36004289816</v>
      </c>
    </row>
    <row r="219" spans="2:7">
      <c r="B219" s="1">
        <v>144</v>
      </c>
      <c r="C219" s="12">
        <f t="shared" si="10"/>
        <v>204113.36004289816</v>
      </c>
      <c r="D219" s="13">
        <f t="shared" si="11"/>
        <v>1296.72</v>
      </c>
      <c r="E219" s="13">
        <f t="shared" si="12"/>
        <v>637.85425013405677</v>
      </c>
      <c r="F219" s="13">
        <f t="shared" si="13"/>
        <v>658.86574986594326</v>
      </c>
      <c r="G219" s="13">
        <f t="shared" si="14"/>
        <v>203454.49429303221</v>
      </c>
    </row>
    <row r="220" spans="2:7">
      <c r="B220" s="1">
        <v>145</v>
      </c>
      <c r="C220" s="12">
        <f t="shared" si="10"/>
        <v>203454.49429303221</v>
      </c>
      <c r="D220" s="13">
        <f t="shared" si="11"/>
        <v>1296.72</v>
      </c>
      <c r="E220" s="13">
        <f t="shared" si="12"/>
        <v>635.79529466572569</v>
      </c>
      <c r="F220" s="13">
        <f t="shared" si="13"/>
        <v>660.92470533427434</v>
      </c>
      <c r="G220" s="13">
        <f t="shared" si="14"/>
        <v>202793.56958769794</v>
      </c>
    </row>
    <row r="221" spans="2:7">
      <c r="B221" s="1">
        <v>146</v>
      </c>
      <c r="C221" s="12">
        <f t="shared" si="10"/>
        <v>202793.56958769794</v>
      </c>
      <c r="D221" s="13">
        <f t="shared" si="11"/>
        <v>1296.72</v>
      </c>
      <c r="E221" s="13">
        <f t="shared" si="12"/>
        <v>633.72990496155603</v>
      </c>
      <c r="F221" s="13">
        <f t="shared" si="13"/>
        <v>662.990095038444</v>
      </c>
      <c r="G221" s="13">
        <f t="shared" si="14"/>
        <v>202130.57949265951</v>
      </c>
    </row>
    <row r="222" spans="2:7">
      <c r="B222" s="1">
        <v>147</v>
      </c>
      <c r="C222" s="12">
        <f t="shared" si="10"/>
        <v>202130.57949265951</v>
      </c>
      <c r="D222" s="13">
        <f t="shared" si="11"/>
        <v>1296.72</v>
      </c>
      <c r="E222" s="13">
        <f t="shared" si="12"/>
        <v>631.65806091456091</v>
      </c>
      <c r="F222" s="13">
        <f t="shared" si="13"/>
        <v>665.06193908543912</v>
      </c>
      <c r="G222" s="13">
        <f t="shared" si="14"/>
        <v>201465.51755357409</v>
      </c>
    </row>
    <row r="223" spans="2:7">
      <c r="B223" s="1">
        <v>148</v>
      </c>
      <c r="C223" s="12">
        <f t="shared" si="10"/>
        <v>201465.51755357409</v>
      </c>
      <c r="D223" s="13">
        <f t="shared" si="11"/>
        <v>1296.72</v>
      </c>
      <c r="E223" s="13">
        <f t="shared" si="12"/>
        <v>629.57974235491895</v>
      </c>
      <c r="F223" s="13">
        <f t="shared" si="13"/>
        <v>667.14025764508108</v>
      </c>
      <c r="G223" s="13">
        <f t="shared" si="14"/>
        <v>200798.37729592901</v>
      </c>
    </row>
    <row r="224" spans="2:7">
      <c r="B224" s="1">
        <v>149</v>
      </c>
      <c r="C224" s="12">
        <f t="shared" si="10"/>
        <v>200798.37729592901</v>
      </c>
      <c r="D224" s="13">
        <f t="shared" si="11"/>
        <v>1296.72</v>
      </c>
      <c r="E224" s="13">
        <f t="shared" si="12"/>
        <v>627.49492904977808</v>
      </c>
      <c r="F224" s="13">
        <f t="shared" si="13"/>
        <v>669.22507095022195</v>
      </c>
      <c r="G224" s="13">
        <f t="shared" si="14"/>
        <v>200129.15222497878</v>
      </c>
    </row>
    <row r="225" spans="2:7">
      <c r="B225" s="1">
        <v>150</v>
      </c>
      <c r="C225" s="12">
        <f t="shared" si="10"/>
        <v>200129.15222497878</v>
      </c>
      <c r="D225" s="13">
        <f t="shared" si="11"/>
        <v>1296.72</v>
      </c>
      <c r="E225" s="13">
        <f t="shared" si="12"/>
        <v>625.40360070305871</v>
      </c>
      <c r="F225" s="13">
        <f t="shared" si="13"/>
        <v>671.31639929694131</v>
      </c>
      <c r="G225" s="13">
        <f t="shared" si="14"/>
        <v>199457.83582568183</v>
      </c>
    </row>
    <row r="226" spans="2:7">
      <c r="B226" s="1">
        <v>151</v>
      </c>
      <c r="C226" s="12">
        <f t="shared" si="10"/>
        <v>199457.83582568183</v>
      </c>
      <c r="D226" s="13">
        <f t="shared" si="11"/>
        <v>1296.72</v>
      </c>
      <c r="E226" s="13">
        <f t="shared" si="12"/>
        <v>623.30573695525572</v>
      </c>
      <c r="F226" s="13">
        <f t="shared" si="13"/>
        <v>673.4142630447443</v>
      </c>
      <c r="G226" s="13">
        <f t="shared" si="14"/>
        <v>198784.42156263709</v>
      </c>
    </row>
    <row r="227" spans="2:7">
      <c r="B227" s="1">
        <v>152</v>
      </c>
      <c r="C227" s="12">
        <f t="shared" si="10"/>
        <v>198784.42156263709</v>
      </c>
      <c r="D227" s="13">
        <f t="shared" si="11"/>
        <v>1296.72</v>
      </c>
      <c r="E227" s="13">
        <f t="shared" si="12"/>
        <v>621.20131738324085</v>
      </c>
      <c r="F227" s="13">
        <f t="shared" si="13"/>
        <v>675.51868261675918</v>
      </c>
      <c r="G227" s="13">
        <f t="shared" si="14"/>
        <v>198108.90288002032</v>
      </c>
    </row>
    <row r="228" spans="2:7">
      <c r="B228" s="1">
        <v>153</v>
      </c>
      <c r="C228" s="12">
        <f t="shared" si="10"/>
        <v>198108.90288002032</v>
      </c>
      <c r="D228" s="13">
        <f t="shared" si="11"/>
        <v>1296.72</v>
      </c>
      <c r="E228" s="13">
        <f t="shared" si="12"/>
        <v>619.09032150006351</v>
      </c>
      <c r="F228" s="13">
        <f t="shared" si="13"/>
        <v>677.62967849993652</v>
      </c>
      <c r="G228" s="13">
        <f t="shared" si="14"/>
        <v>197431.27320152038</v>
      </c>
    </row>
    <row r="229" spans="2:7">
      <c r="B229" s="1">
        <v>154</v>
      </c>
      <c r="C229" s="12">
        <f t="shared" si="10"/>
        <v>197431.27320152038</v>
      </c>
      <c r="D229" s="13">
        <f t="shared" si="11"/>
        <v>1296.72</v>
      </c>
      <c r="E229" s="13">
        <f t="shared" si="12"/>
        <v>616.97272875475119</v>
      </c>
      <c r="F229" s="13">
        <f t="shared" si="13"/>
        <v>679.74727124524884</v>
      </c>
      <c r="G229" s="13">
        <f t="shared" si="14"/>
        <v>196751.52593027512</v>
      </c>
    </row>
    <row r="230" spans="2:7">
      <c r="B230" s="1">
        <v>155</v>
      </c>
      <c r="C230" s="12">
        <f t="shared" si="10"/>
        <v>196751.52593027512</v>
      </c>
      <c r="D230" s="13">
        <f t="shared" si="11"/>
        <v>1296.72</v>
      </c>
      <c r="E230" s="13">
        <f t="shared" si="12"/>
        <v>614.84851853210978</v>
      </c>
      <c r="F230" s="13">
        <f t="shared" si="13"/>
        <v>681.87148146789025</v>
      </c>
      <c r="G230" s="13">
        <f t="shared" si="14"/>
        <v>196069.65444880724</v>
      </c>
    </row>
    <row r="231" spans="2:7">
      <c r="B231" s="1">
        <v>156</v>
      </c>
      <c r="C231" s="12">
        <f t="shared" si="10"/>
        <v>196069.65444880724</v>
      </c>
      <c r="D231" s="13">
        <f t="shared" si="11"/>
        <v>1296.72</v>
      </c>
      <c r="E231" s="13">
        <f t="shared" si="12"/>
        <v>612.7176701525226</v>
      </c>
      <c r="F231" s="13">
        <f t="shared" si="13"/>
        <v>684.00232984747743</v>
      </c>
      <c r="G231" s="13">
        <f t="shared" si="14"/>
        <v>195385.65211895976</v>
      </c>
    </row>
    <row r="232" spans="2:7">
      <c r="B232" s="1">
        <v>157</v>
      </c>
      <c r="C232" s="12">
        <f t="shared" si="10"/>
        <v>195385.65211895976</v>
      </c>
      <c r="D232" s="13">
        <f t="shared" si="11"/>
        <v>1296.72</v>
      </c>
      <c r="E232" s="13">
        <f t="shared" si="12"/>
        <v>610.58016287174917</v>
      </c>
      <c r="F232" s="13">
        <f t="shared" si="13"/>
        <v>686.13983712825086</v>
      </c>
      <c r="G232" s="13">
        <f t="shared" si="14"/>
        <v>194699.5122818315</v>
      </c>
    </row>
    <row r="233" spans="2:7">
      <c r="B233" s="1">
        <v>158</v>
      </c>
      <c r="C233" s="12">
        <f t="shared" si="10"/>
        <v>194699.5122818315</v>
      </c>
      <c r="D233" s="13">
        <f t="shared" si="11"/>
        <v>1296.72</v>
      </c>
      <c r="E233" s="13">
        <f t="shared" si="12"/>
        <v>608.43597588072339</v>
      </c>
      <c r="F233" s="13">
        <f t="shared" si="13"/>
        <v>688.28402411927664</v>
      </c>
      <c r="G233" s="13">
        <f t="shared" si="14"/>
        <v>194011.22825771221</v>
      </c>
    </row>
    <row r="234" spans="2:7">
      <c r="B234" s="1">
        <v>159</v>
      </c>
      <c r="C234" s="12">
        <f t="shared" si="10"/>
        <v>194011.22825771221</v>
      </c>
      <c r="D234" s="13">
        <f t="shared" si="11"/>
        <v>1296.72</v>
      </c>
      <c r="E234" s="13">
        <f t="shared" si="12"/>
        <v>606.28508830535065</v>
      </c>
      <c r="F234" s="13">
        <f t="shared" si="13"/>
        <v>690.43491169464937</v>
      </c>
      <c r="G234" s="13">
        <f t="shared" si="14"/>
        <v>193320.79334601757</v>
      </c>
    </row>
    <row r="235" spans="2:7">
      <c r="B235" s="1">
        <v>160</v>
      </c>
      <c r="C235" s="12">
        <f t="shared" si="10"/>
        <v>193320.79334601757</v>
      </c>
      <c r="D235" s="13">
        <f t="shared" si="11"/>
        <v>1296.72</v>
      </c>
      <c r="E235" s="13">
        <f t="shared" si="12"/>
        <v>604.12747920630488</v>
      </c>
      <c r="F235" s="13">
        <f t="shared" si="13"/>
        <v>692.59252079369514</v>
      </c>
      <c r="G235" s="13">
        <f t="shared" si="14"/>
        <v>192628.20082522387</v>
      </c>
    </row>
    <row r="236" spans="2:7">
      <c r="B236" s="1">
        <v>161</v>
      </c>
      <c r="C236" s="12">
        <f t="shared" si="10"/>
        <v>192628.20082522387</v>
      </c>
      <c r="D236" s="13">
        <f t="shared" si="11"/>
        <v>1296.72</v>
      </c>
      <c r="E236" s="13">
        <f t="shared" si="12"/>
        <v>601.96312757882458</v>
      </c>
      <c r="F236" s="13">
        <f t="shared" si="13"/>
        <v>694.75687242117544</v>
      </c>
      <c r="G236" s="13">
        <f t="shared" si="14"/>
        <v>191933.44395280269</v>
      </c>
    </row>
    <row r="237" spans="2:7">
      <c r="B237" s="1">
        <v>162</v>
      </c>
      <c r="C237" s="12">
        <f t="shared" si="10"/>
        <v>191933.44395280269</v>
      </c>
      <c r="D237" s="13">
        <f t="shared" si="11"/>
        <v>1296.72</v>
      </c>
      <c r="E237" s="13">
        <f t="shared" si="12"/>
        <v>599.79201235250832</v>
      </c>
      <c r="F237" s="13">
        <f t="shared" si="13"/>
        <v>696.9279876474917</v>
      </c>
      <c r="G237" s="13">
        <f t="shared" si="14"/>
        <v>191236.51596515518</v>
      </c>
    </row>
    <row r="238" spans="2:7">
      <c r="B238" s="1">
        <v>163</v>
      </c>
      <c r="C238" s="12">
        <f t="shared" si="10"/>
        <v>191236.51596515518</v>
      </c>
      <c r="D238" s="13">
        <f t="shared" si="11"/>
        <v>1296.72</v>
      </c>
      <c r="E238" s="13">
        <f t="shared" si="12"/>
        <v>597.61411239110987</v>
      </c>
      <c r="F238" s="13">
        <f t="shared" si="13"/>
        <v>699.10588760889016</v>
      </c>
      <c r="G238" s="13">
        <f t="shared" si="14"/>
        <v>190537.41007754629</v>
      </c>
    </row>
    <row r="239" spans="2:7">
      <c r="B239" s="1">
        <v>164</v>
      </c>
      <c r="C239" s="12">
        <f t="shared" si="10"/>
        <v>190537.41007754629</v>
      </c>
      <c r="D239" s="13">
        <f t="shared" si="11"/>
        <v>1296.72</v>
      </c>
      <c r="E239" s="13">
        <f t="shared" si="12"/>
        <v>595.42940649233208</v>
      </c>
      <c r="F239" s="13">
        <f t="shared" si="13"/>
        <v>701.29059350766795</v>
      </c>
      <c r="G239" s="13">
        <f t="shared" si="14"/>
        <v>189836.11948403862</v>
      </c>
    </row>
    <row r="240" spans="2:7">
      <c r="B240" s="1">
        <v>165</v>
      </c>
      <c r="C240" s="12">
        <f t="shared" si="10"/>
        <v>189836.11948403862</v>
      </c>
      <c r="D240" s="13">
        <f t="shared" si="11"/>
        <v>1296.72</v>
      </c>
      <c r="E240" s="13">
        <f t="shared" si="12"/>
        <v>593.23787338762065</v>
      </c>
      <c r="F240" s="13">
        <f t="shared" si="13"/>
        <v>703.48212661237937</v>
      </c>
      <c r="G240" s="13">
        <f t="shared" si="14"/>
        <v>189132.63735742623</v>
      </c>
    </row>
    <row r="241" spans="2:7">
      <c r="B241" s="1">
        <v>166</v>
      </c>
      <c r="C241" s="12">
        <f t="shared" si="10"/>
        <v>189132.63735742623</v>
      </c>
      <c r="D241" s="13">
        <f t="shared" si="11"/>
        <v>1296.72</v>
      </c>
      <c r="E241" s="13">
        <f t="shared" si="12"/>
        <v>591.03949174195691</v>
      </c>
      <c r="F241" s="13">
        <f t="shared" si="13"/>
        <v>705.68050825804312</v>
      </c>
      <c r="G241" s="13">
        <f t="shared" si="14"/>
        <v>188426.95684916817</v>
      </c>
    </row>
    <row r="242" spans="2:7">
      <c r="B242" s="1">
        <v>167</v>
      </c>
      <c r="C242" s="12">
        <f t="shared" si="10"/>
        <v>188426.95684916817</v>
      </c>
      <c r="D242" s="13">
        <f t="shared" si="11"/>
        <v>1296.72</v>
      </c>
      <c r="E242" s="13">
        <f t="shared" si="12"/>
        <v>588.83424015365051</v>
      </c>
      <c r="F242" s="13">
        <f t="shared" si="13"/>
        <v>707.88575984634952</v>
      </c>
      <c r="G242" s="13">
        <f t="shared" si="14"/>
        <v>187719.07108932183</v>
      </c>
    </row>
    <row r="243" spans="2:7">
      <c r="B243" s="1">
        <v>168</v>
      </c>
      <c r="C243" s="12">
        <f t="shared" si="10"/>
        <v>187719.07108932183</v>
      </c>
      <c r="D243" s="13">
        <f t="shared" si="11"/>
        <v>1296.72</v>
      </c>
      <c r="E243" s="13">
        <f t="shared" si="12"/>
        <v>586.62209715413076</v>
      </c>
      <c r="F243" s="13">
        <f t="shared" si="13"/>
        <v>710.09790284586927</v>
      </c>
      <c r="G243" s="13">
        <f t="shared" si="14"/>
        <v>187008.97318647595</v>
      </c>
    </row>
    <row r="244" spans="2:7">
      <c r="B244" s="1">
        <v>169</v>
      </c>
      <c r="C244" s="12">
        <f t="shared" si="10"/>
        <v>187008.97318647595</v>
      </c>
      <c r="D244" s="13">
        <f t="shared" si="11"/>
        <v>1296.72</v>
      </c>
      <c r="E244" s="13">
        <f t="shared" si="12"/>
        <v>584.40304120773737</v>
      </c>
      <c r="F244" s="13">
        <f t="shared" si="13"/>
        <v>712.31695879226265</v>
      </c>
      <c r="G244" s="13">
        <f t="shared" si="14"/>
        <v>186296.65622768368</v>
      </c>
    </row>
    <row r="245" spans="2:7">
      <c r="B245" s="1">
        <v>170</v>
      </c>
      <c r="C245" s="12">
        <f t="shared" si="10"/>
        <v>186296.65622768368</v>
      </c>
      <c r="D245" s="13">
        <f t="shared" si="11"/>
        <v>1296.72</v>
      </c>
      <c r="E245" s="13">
        <f t="shared" si="12"/>
        <v>582.17705071151147</v>
      </c>
      <c r="F245" s="13">
        <f t="shared" si="13"/>
        <v>714.54294928848856</v>
      </c>
      <c r="G245" s="13">
        <f t="shared" si="14"/>
        <v>185582.11327839518</v>
      </c>
    </row>
    <row r="246" spans="2:7">
      <c r="B246" s="1">
        <v>171</v>
      </c>
      <c r="C246" s="12">
        <f t="shared" si="10"/>
        <v>185582.11327839518</v>
      </c>
      <c r="D246" s="13">
        <f t="shared" si="11"/>
        <v>1296.72</v>
      </c>
      <c r="E246" s="13">
        <f t="shared" si="12"/>
        <v>579.94410399498486</v>
      </c>
      <c r="F246" s="13">
        <f t="shared" si="13"/>
        <v>716.77589600501517</v>
      </c>
      <c r="G246" s="13">
        <f t="shared" si="14"/>
        <v>184865.33738239016</v>
      </c>
    </row>
    <row r="247" spans="2:7">
      <c r="B247" s="1">
        <v>172</v>
      </c>
      <c r="C247" s="12">
        <f t="shared" si="10"/>
        <v>184865.33738239016</v>
      </c>
      <c r="D247" s="13">
        <f t="shared" si="11"/>
        <v>1296.72</v>
      </c>
      <c r="E247" s="13">
        <f t="shared" si="12"/>
        <v>577.70417931996928</v>
      </c>
      <c r="F247" s="13">
        <f t="shared" si="13"/>
        <v>719.01582068003074</v>
      </c>
      <c r="G247" s="13">
        <f t="shared" si="14"/>
        <v>184146.32156171012</v>
      </c>
    </row>
    <row r="248" spans="2:7">
      <c r="B248" s="1">
        <v>173</v>
      </c>
      <c r="C248" s="12">
        <f t="shared" si="10"/>
        <v>184146.32156171012</v>
      </c>
      <c r="D248" s="13">
        <f t="shared" si="11"/>
        <v>1296.72</v>
      </c>
      <c r="E248" s="13">
        <f t="shared" si="12"/>
        <v>575.45725488034407</v>
      </c>
      <c r="F248" s="13">
        <f t="shared" si="13"/>
        <v>721.26274511965596</v>
      </c>
      <c r="G248" s="13">
        <f t="shared" si="14"/>
        <v>183425.05881659046</v>
      </c>
    </row>
    <row r="249" spans="2:7">
      <c r="B249" s="1">
        <v>174</v>
      </c>
      <c r="C249" s="12">
        <f t="shared" si="10"/>
        <v>183425.05881659046</v>
      </c>
      <c r="D249" s="13">
        <f t="shared" si="11"/>
        <v>1296.72</v>
      </c>
      <c r="E249" s="13">
        <f t="shared" si="12"/>
        <v>573.2033088018452</v>
      </c>
      <c r="F249" s="13">
        <f t="shared" si="13"/>
        <v>723.51669119815483</v>
      </c>
      <c r="G249" s="13">
        <f t="shared" si="14"/>
        <v>182701.5421253923</v>
      </c>
    </row>
    <row r="250" spans="2:7">
      <c r="B250" s="1">
        <v>175</v>
      </c>
      <c r="C250" s="12">
        <f t="shared" si="10"/>
        <v>182701.5421253923</v>
      </c>
      <c r="D250" s="13">
        <f t="shared" si="11"/>
        <v>1296.72</v>
      </c>
      <c r="E250" s="13">
        <f t="shared" si="12"/>
        <v>570.94231914185093</v>
      </c>
      <c r="F250" s="13">
        <f t="shared" si="13"/>
        <v>725.7776808581491</v>
      </c>
      <c r="G250" s="13">
        <f t="shared" si="14"/>
        <v>181975.76444453414</v>
      </c>
    </row>
    <row r="251" spans="2:7">
      <c r="B251" s="1">
        <v>176</v>
      </c>
      <c r="C251" s="12">
        <f t="shared" si="10"/>
        <v>181975.76444453414</v>
      </c>
      <c r="D251" s="13">
        <f t="shared" si="11"/>
        <v>1296.72</v>
      </c>
      <c r="E251" s="13">
        <f t="shared" si="12"/>
        <v>568.6742638891692</v>
      </c>
      <c r="F251" s="13">
        <f t="shared" si="13"/>
        <v>728.04573611083083</v>
      </c>
      <c r="G251" s="13">
        <f t="shared" si="14"/>
        <v>181247.71870842332</v>
      </c>
    </row>
    <row r="252" spans="2:7">
      <c r="B252" s="1">
        <v>177</v>
      </c>
      <c r="C252" s="12">
        <f t="shared" si="10"/>
        <v>181247.71870842332</v>
      </c>
      <c r="D252" s="13">
        <f t="shared" si="11"/>
        <v>1296.72</v>
      </c>
      <c r="E252" s="13">
        <f t="shared" si="12"/>
        <v>566.39912096382284</v>
      </c>
      <c r="F252" s="13">
        <f t="shared" si="13"/>
        <v>730.32087903617719</v>
      </c>
      <c r="G252" s="13">
        <f t="shared" si="14"/>
        <v>180517.39782938713</v>
      </c>
    </row>
    <row r="253" spans="2:7">
      <c r="B253" s="1">
        <v>178</v>
      </c>
      <c r="C253" s="12">
        <f t="shared" si="10"/>
        <v>180517.39782938713</v>
      </c>
      <c r="D253" s="13">
        <f t="shared" si="11"/>
        <v>1296.72</v>
      </c>
      <c r="E253" s="13">
        <f t="shared" si="12"/>
        <v>564.11686821683475</v>
      </c>
      <c r="F253" s="13">
        <f t="shared" si="13"/>
        <v>732.60313178316528</v>
      </c>
      <c r="G253" s="13">
        <f t="shared" si="14"/>
        <v>179784.79469760397</v>
      </c>
    </row>
    <row r="254" spans="2:7">
      <c r="B254" s="1">
        <v>179</v>
      </c>
      <c r="C254" s="12">
        <f t="shared" si="10"/>
        <v>179784.79469760397</v>
      </c>
      <c r="D254" s="13">
        <f t="shared" si="11"/>
        <v>1296.72</v>
      </c>
      <c r="E254" s="13">
        <f t="shared" si="12"/>
        <v>561.82748343001242</v>
      </c>
      <c r="F254" s="13">
        <f t="shared" si="13"/>
        <v>734.89251656998761</v>
      </c>
      <c r="G254" s="13">
        <f t="shared" si="14"/>
        <v>179049.90218103398</v>
      </c>
    </row>
    <row r="255" spans="2:7">
      <c r="B255" s="1">
        <v>180</v>
      </c>
      <c r="C255" s="12">
        <f t="shared" si="10"/>
        <v>179049.90218103398</v>
      </c>
      <c r="D255" s="13">
        <f t="shared" si="11"/>
        <v>1296.72</v>
      </c>
      <c r="E255" s="13">
        <f t="shared" si="12"/>
        <v>559.53094431573118</v>
      </c>
      <c r="F255" s="13">
        <f t="shared" si="13"/>
        <v>737.18905568426885</v>
      </c>
      <c r="G255" s="13">
        <f t="shared" si="14"/>
        <v>178312.71312534972</v>
      </c>
    </row>
    <row r="256" spans="2:7">
      <c r="B256" s="1">
        <v>181</v>
      </c>
      <c r="C256" s="12">
        <f t="shared" si="10"/>
        <v>178312.71312534972</v>
      </c>
      <c r="D256" s="13">
        <f t="shared" si="11"/>
        <v>1296.72</v>
      </c>
      <c r="E256" s="13">
        <f t="shared" si="12"/>
        <v>557.2272285167179</v>
      </c>
      <c r="F256" s="13">
        <f t="shared" si="13"/>
        <v>739.49277148328213</v>
      </c>
      <c r="G256" s="13">
        <f t="shared" si="14"/>
        <v>177573.22035386643</v>
      </c>
    </row>
    <row r="257" spans="2:7">
      <c r="B257" s="1">
        <v>182</v>
      </c>
      <c r="C257" s="12">
        <f t="shared" si="10"/>
        <v>177573.22035386643</v>
      </c>
      <c r="D257" s="13">
        <f t="shared" si="11"/>
        <v>1296.72</v>
      </c>
      <c r="E257" s="13">
        <f t="shared" si="12"/>
        <v>554.91631360583256</v>
      </c>
      <c r="F257" s="13">
        <f t="shared" si="13"/>
        <v>741.80368639416747</v>
      </c>
      <c r="G257" s="13">
        <f t="shared" si="14"/>
        <v>176831.41666747225</v>
      </c>
    </row>
    <row r="258" spans="2:7">
      <c r="B258" s="1">
        <v>183</v>
      </c>
      <c r="C258" s="12">
        <f t="shared" si="10"/>
        <v>176831.41666747225</v>
      </c>
      <c r="D258" s="13">
        <f t="shared" si="11"/>
        <v>1296.72</v>
      </c>
      <c r="E258" s="13">
        <f t="shared" si="12"/>
        <v>552.59817708585081</v>
      </c>
      <c r="F258" s="13">
        <f t="shared" si="13"/>
        <v>744.12182291414922</v>
      </c>
      <c r="G258" s="13">
        <f t="shared" si="14"/>
        <v>176087.29484455811</v>
      </c>
    </row>
    <row r="259" spans="2:7">
      <c r="B259" s="1">
        <v>184</v>
      </c>
      <c r="C259" s="12">
        <f t="shared" si="10"/>
        <v>176087.29484455811</v>
      </c>
      <c r="D259" s="13">
        <f t="shared" si="11"/>
        <v>1296.72</v>
      </c>
      <c r="E259" s="13">
        <f t="shared" si="12"/>
        <v>550.27279638924404</v>
      </c>
      <c r="F259" s="13">
        <f t="shared" si="13"/>
        <v>746.44720361075599</v>
      </c>
      <c r="G259" s="13">
        <f t="shared" si="14"/>
        <v>175340.84764094735</v>
      </c>
    </row>
    <row r="260" spans="2:7">
      <c r="B260" s="1">
        <v>185</v>
      </c>
      <c r="C260" s="12">
        <f t="shared" si="10"/>
        <v>175340.84764094735</v>
      </c>
      <c r="D260" s="13">
        <f t="shared" si="11"/>
        <v>1296.72</v>
      </c>
      <c r="E260" s="13">
        <f t="shared" si="12"/>
        <v>547.9401488779605</v>
      </c>
      <c r="F260" s="13">
        <f t="shared" si="13"/>
        <v>748.77985112203953</v>
      </c>
      <c r="G260" s="13">
        <f t="shared" si="14"/>
        <v>174592.06778982532</v>
      </c>
    </row>
    <row r="261" spans="2:7">
      <c r="B261" s="1">
        <v>186</v>
      </c>
      <c r="C261" s="12">
        <f t="shared" si="10"/>
        <v>174592.06778982532</v>
      </c>
      <c r="D261" s="13">
        <f t="shared" si="11"/>
        <v>1296.72</v>
      </c>
      <c r="E261" s="13">
        <f t="shared" si="12"/>
        <v>545.60021184320408</v>
      </c>
      <c r="F261" s="13">
        <f t="shared" si="13"/>
        <v>751.11978815679595</v>
      </c>
      <c r="G261" s="13">
        <f t="shared" si="14"/>
        <v>173840.94800166853</v>
      </c>
    </row>
    <row r="262" spans="2:7">
      <c r="B262" s="1">
        <v>187</v>
      </c>
      <c r="C262" s="12">
        <f t="shared" si="10"/>
        <v>173840.94800166853</v>
      </c>
      <c r="D262" s="13">
        <f t="shared" si="11"/>
        <v>1296.72</v>
      </c>
      <c r="E262" s="13">
        <f t="shared" si="12"/>
        <v>543.2529625052141</v>
      </c>
      <c r="F262" s="13">
        <f t="shared" si="13"/>
        <v>753.46703749478593</v>
      </c>
      <c r="G262" s="13">
        <f t="shared" si="14"/>
        <v>173087.48096417374</v>
      </c>
    </row>
    <row r="263" spans="2:7">
      <c r="B263" s="1">
        <v>188</v>
      </c>
      <c r="C263" s="12">
        <f t="shared" si="10"/>
        <v>173087.48096417374</v>
      </c>
      <c r="D263" s="13">
        <f t="shared" si="11"/>
        <v>1296.72</v>
      </c>
      <c r="E263" s="13">
        <f t="shared" si="12"/>
        <v>540.89837801304293</v>
      </c>
      <c r="F263" s="13">
        <f t="shared" si="13"/>
        <v>755.8216219869571</v>
      </c>
      <c r="G263" s="13">
        <f t="shared" si="14"/>
        <v>172331.65934218679</v>
      </c>
    </row>
    <row r="264" spans="2:7">
      <c r="B264" s="1">
        <v>189</v>
      </c>
      <c r="C264" s="12">
        <f t="shared" si="10"/>
        <v>172331.65934218679</v>
      </c>
      <c r="D264" s="13">
        <f t="shared" si="11"/>
        <v>1296.72</v>
      </c>
      <c r="E264" s="13">
        <f t="shared" si="12"/>
        <v>538.53643544433373</v>
      </c>
      <c r="F264" s="13">
        <f t="shared" si="13"/>
        <v>758.18356455566629</v>
      </c>
      <c r="G264" s="13">
        <f t="shared" si="14"/>
        <v>171573.47577763113</v>
      </c>
    </row>
    <row r="265" spans="2:7">
      <c r="B265" s="1">
        <v>190</v>
      </c>
      <c r="C265" s="12">
        <f t="shared" si="10"/>
        <v>171573.47577763113</v>
      </c>
      <c r="D265" s="13">
        <f t="shared" si="11"/>
        <v>1296.72</v>
      </c>
      <c r="E265" s="13">
        <f t="shared" si="12"/>
        <v>536.16711180509731</v>
      </c>
      <c r="F265" s="13">
        <f t="shared" si="13"/>
        <v>760.55288819490272</v>
      </c>
      <c r="G265" s="13">
        <f t="shared" si="14"/>
        <v>170812.92288943622</v>
      </c>
    </row>
    <row r="266" spans="2:7">
      <c r="B266" s="1">
        <v>191</v>
      </c>
      <c r="C266" s="12">
        <f t="shared" si="10"/>
        <v>170812.92288943622</v>
      </c>
      <c r="D266" s="13">
        <f t="shared" si="11"/>
        <v>1296.72</v>
      </c>
      <c r="E266" s="13">
        <f t="shared" si="12"/>
        <v>533.79038402948811</v>
      </c>
      <c r="F266" s="13">
        <f t="shared" si="13"/>
        <v>762.92961597051192</v>
      </c>
      <c r="G266" s="13">
        <f t="shared" si="14"/>
        <v>170049.99327346569</v>
      </c>
    </row>
    <row r="267" spans="2:7">
      <c r="B267" s="1">
        <v>192</v>
      </c>
      <c r="C267" s="12">
        <f t="shared" si="10"/>
        <v>170049.99327346569</v>
      </c>
      <c r="D267" s="13">
        <f t="shared" si="11"/>
        <v>1296.72</v>
      </c>
      <c r="E267" s="13">
        <f t="shared" si="12"/>
        <v>531.40622897958031</v>
      </c>
      <c r="F267" s="13">
        <f t="shared" si="13"/>
        <v>765.31377102041972</v>
      </c>
      <c r="G267" s="13">
        <f t="shared" si="14"/>
        <v>169284.67950244527</v>
      </c>
    </row>
    <row r="268" spans="2:7">
      <c r="B268" s="1">
        <v>193</v>
      </c>
      <c r="C268" s="12">
        <f t="shared" si="10"/>
        <v>169284.67950244527</v>
      </c>
      <c r="D268" s="13">
        <f t="shared" si="11"/>
        <v>1296.72</v>
      </c>
      <c r="E268" s="13">
        <f t="shared" si="12"/>
        <v>529.01462344514141</v>
      </c>
      <c r="F268" s="13">
        <f t="shared" si="13"/>
        <v>767.70537655485862</v>
      </c>
      <c r="G268" s="13">
        <f t="shared" si="14"/>
        <v>168516.97412589041</v>
      </c>
    </row>
    <row r="269" spans="2:7">
      <c r="B269" s="1">
        <v>194</v>
      </c>
      <c r="C269" s="12">
        <f t="shared" si="10"/>
        <v>168516.97412589041</v>
      </c>
      <c r="D269" s="13">
        <f t="shared" si="11"/>
        <v>1296.72</v>
      </c>
      <c r="E269" s="13">
        <f t="shared" si="12"/>
        <v>526.61554414340753</v>
      </c>
      <c r="F269" s="13">
        <f t="shared" si="13"/>
        <v>770.10445585659249</v>
      </c>
      <c r="G269" s="13">
        <f t="shared" si="14"/>
        <v>167746.8696700338</v>
      </c>
    </row>
    <row r="270" spans="2:7">
      <c r="B270" s="1">
        <v>195</v>
      </c>
      <c r="C270" s="12">
        <f t="shared" ref="C270:C333" si="15">G269</f>
        <v>167746.8696700338</v>
      </c>
      <c r="D270" s="13">
        <f t="shared" ref="D270:D333" si="16">1296.72</f>
        <v>1296.72</v>
      </c>
      <c r="E270" s="13">
        <f t="shared" ref="E270:E333" si="17">C270*3.75%/12</f>
        <v>524.20896771885566</v>
      </c>
      <c r="F270" s="13">
        <f t="shared" ref="F270:F333" si="18">D270-E270</f>
        <v>772.51103228114437</v>
      </c>
      <c r="G270" s="13">
        <f t="shared" ref="G270:G333" si="19">C270-F270</f>
        <v>166974.35863775265</v>
      </c>
    </row>
    <row r="271" spans="2:7">
      <c r="B271" s="1">
        <v>196</v>
      </c>
      <c r="C271" s="12">
        <f t="shared" si="15"/>
        <v>166974.35863775265</v>
      </c>
      <c r="D271" s="13">
        <f t="shared" si="16"/>
        <v>1296.72</v>
      </c>
      <c r="E271" s="13">
        <f t="shared" si="17"/>
        <v>521.79487074297697</v>
      </c>
      <c r="F271" s="13">
        <f t="shared" si="18"/>
        <v>774.92512925702306</v>
      </c>
      <c r="G271" s="13">
        <f t="shared" si="19"/>
        <v>166199.43350849563</v>
      </c>
    </row>
    <row r="272" spans="2:7">
      <c r="B272" s="1">
        <v>197</v>
      </c>
      <c r="C272" s="12">
        <f t="shared" si="15"/>
        <v>166199.43350849563</v>
      </c>
      <c r="D272" s="13">
        <f t="shared" si="16"/>
        <v>1296.72</v>
      </c>
      <c r="E272" s="13">
        <f t="shared" si="17"/>
        <v>519.37322971404876</v>
      </c>
      <c r="F272" s="13">
        <f t="shared" si="18"/>
        <v>777.34677028595127</v>
      </c>
      <c r="G272" s="13">
        <f t="shared" si="19"/>
        <v>165422.08673820968</v>
      </c>
    </row>
    <row r="273" spans="2:7">
      <c r="B273" s="1">
        <v>198</v>
      </c>
      <c r="C273" s="12">
        <f t="shared" si="15"/>
        <v>165422.08673820968</v>
      </c>
      <c r="D273" s="13">
        <f t="shared" si="16"/>
        <v>1296.72</v>
      </c>
      <c r="E273" s="13">
        <f t="shared" si="17"/>
        <v>516.94402105690517</v>
      </c>
      <c r="F273" s="13">
        <f t="shared" si="18"/>
        <v>779.77597894309486</v>
      </c>
      <c r="G273" s="13">
        <f t="shared" si="19"/>
        <v>164642.31075926658</v>
      </c>
    </row>
    <row r="274" spans="2:7">
      <c r="B274" s="1">
        <v>199</v>
      </c>
      <c r="C274" s="12">
        <f t="shared" si="15"/>
        <v>164642.31075926658</v>
      </c>
      <c r="D274" s="13">
        <f t="shared" si="16"/>
        <v>1296.72</v>
      </c>
      <c r="E274" s="13">
        <f t="shared" si="17"/>
        <v>514.50722112270807</v>
      </c>
      <c r="F274" s="13">
        <f t="shared" si="18"/>
        <v>782.21277887729195</v>
      </c>
      <c r="G274" s="13">
        <f t="shared" si="19"/>
        <v>163860.09798038928</v>
      </c>
    </row>
    <row r="275" spans="2:7">
      <c r="B275" s="1">
        <v>200</v>
      </c>
      <c r="C275" s="12">
        <f t="shared" si="15"/>
        <v>163860.09798038928</v>
      </c>
      <c r="D275" s="13">
        <f t="shared" si="16"/>
        <v>1296.72</v>
      </c>
      <c r="E275" s="13">
        <f t="shared" si="17"/>
        <v>512.06280618871654</v>
      </c>
      <c r="F275" s="13">
        <f t="shared" si="18"/>
        <v>784.65719381128349</v>
      </c>
      <c r="G275" s="13">
        <f t="shared" si="19"/>
        <v>163075.44078657799</v>
      </c>
    </row>
    <row r="276" spans="2:7">
      <c r="B276" s="1">
        <v>201</v>
      </c>
      <c r="C276" s="12">
        <f t="shared" si="15"/>
        <v>163075.44078657799</v>
      </c>
      <c r="D276" s="13">
        <f t="shared" si="16"/>
        <v>1296.72</v>
      </c>
      <c r="E276" s="13">
        <f t="shared" si="17"/>
        <v>509.6107524580562</v>
      </c>
      <c r="F276" s="13">
        <f t="shared" si="18"/>
        <v>787.10924754194389</v>
      </c>
      <c r="G276" s="13">
        <f t="shared" si="19"/>
        <v>162288.33153903604</v>
      </c>
    </row>
    <row r="277" spans="2:7">
      <c r="B277" s="1">
        <v>202</v>
      </c>
      <c r="C277" s="12">
        <f t="shared" si="15"/>
        <v>162288.33153903604</v>
      </c>
      <c r="D277" s="13">
        <f t="shared" si="16"/>
        <v>1296.72</v>
      </c>
      <c r="E277" s="13">
        <f t="shared" si="17"/>
        <v>507.15103605948758</v>
      </c>
      <c r="F277" s="13">
        <f t="shared" si="18"/>
        <v>789.5689639405125</v>
      </c>
      <c r="G277" s="13">
        <f t="shared" si="19"/>
        <v>161498.76257509552</v>
      </c>
    </row>
    <row r="278" spans="2:7">
      <c r="B278" s="1">
        <v>203</v>
      </c>
      <c r="C278" s="12">
        <f t="shared" si="15"/>
        <v>161498.76257509552</v>
      </c>
      <c r="D278" s="13">
        <f t="shared" si="16"/>
        <v>1296.72</v>
      </c>
      <c r="E278" s="13">
        <f t="shared" si="17"/>
        <v>504.68363304717349</v>
      </c>
      <c r="F278" s="13">
        <f t="shared" si="18"/>
        <v>792.03636695282648</v>
      </c>
      <c r="G278" s="13">
        <f t="shared" si="19"/>
        <v>160706.7262081427</v>
      </c>
    </row>
    <row r="279" spans="2:7">
      <c r="B279" s="1">
        <v>204</v>
      </c>
      <c r="C279" s="12">
        <f t="shared" si="15"/>
        <v>160706.7262081427</v>
      </c>
      <c r="D279" s="13">
        <f t="shared" si="16"/>
        <v>1296.72</v>
      </c>
      <c r="E279" s="13">
        <f t="shared" si="17"/>
        <v>502.20851940044594</v>
      </c>
      <c r="F279" s="13">
        <f t="shared" si="18"/>
        <v>794.51148059955403</v>
      </c>
      <c r="G279" s="13">
        <f t="shared" si="19"/>
        <v>159912.21472754315</v>
      </c>
    </row>
    <row r="280" spans="2:7">
      <c r="B280" s="1">
        <v>205</v>
      </c>
      <c r="C280" s="12">
        <f t="shared" si="15"/>
        <v>159912.21472754315</v>
      </c>
      <c r="D280" s="13">
        <f t="shared" si="16"/>
        <v>1296.72</v>
      </c>
      <c r="E280" s="13">
        <f t="shared" si="17"/>
        <v>499.72567102357237</v>
      </c>
      <c r="F280" s="13">
        <f t="shared" si="18"/>
        <v>796.9943289764276</v>
      </c>
      <c r="G280" s="13">
        <f t="shared" si="19"/>
        <v>159115.22039856671</v>
      </c>
    </row>
    <row r="281" spans="2:7">
      <c r="B281" s="1">
        <v>206</v>
      </c>
      <c r="C281" s="12">
        <f t="shared" si="15"/>
        <v>159115.22039856671</v>
      </c>
      <c r="D281" s="13">
        <f t="shared" si="16"/>
        <v>1296.72</v>
      </c>
      <c r="E281" s="13">
        <f t="shared" si="17"/>
        <v>497.23506374552102</v>
      </c>
      <c r="F281" s="13">
        <f t="shared" si="18"/>
        <v>799.48493625447895</v>
      </c>
      <c r="G281" s="13">
        <f t="shared" si="19"/>
        <v>158315.73546231224</v>
      </c>
    </row>
    <row r="282" spans="2:7">
      <c r="B282" s="1">
        <v>207</v>
      </c>
      <c r="C282" s="12">
        <f t="shared" si="15"/>
        <v>158315.73546231224</v>
      </c>
      <c r="D282" s="13">
        <f t="shared" si="16"/>
        <v>1296.72</v>
      </c>
      <c r="E282" s="13">
        <f t="shared" si="17"/>
        <v>494.7366733197257</v>
      </c>
      <c r="F282" s="13">
        <f t="shared" si="18"/>
        <v>801.98332668027433</v>
      </c>
      <c r="G282" s="13">
        <f t="shared" si="19"/>
        <v>157513.75213563198</v>
      </c>
    </row>
    <row r="283" spans="2:7">
      <c r="B283" s="1">
        <v>208</v>
      </c>
      <c r="C283" s="12">
        <f t="shared" si="15"/>
        <v>157513.75213563198</v>
      </c>
      <c r="D283" s="13">
        <f t="shared" si="16"/>
        <v>1296.72</v>
      </c>
      <c r="E283" s="13">
        <f t="shared" si="17"/>
        <v>492.2304754238499</v>
      </c>
      <c r="F283" s="13">
        <f t="shared" si="18"/>
        <v>804.48952457615019</v>
      </c>
      <c r="G283" s="13">
        <f t="shared" si="19"/>
        <v>156709.26261105583</v>
      </c>
    </row>
    <row r="284" spans="2:7">
      <c r="B284" s="1">
        <v>209</v>
      </c>
      <c r="C284" s="12">
        <f t="shared" si="15"/>
        <v>156709.26261105583</v>
      </c>
      <c r="D284" s="13">
        <f t="shared" si="16"/>
        <v>1296.72</v>
      </c>
      <c r="E284" s="13">
        <f t="shared" si="17"/>
        <v>489.71644565954944</v>
      </c>
      <c r="F284" s="13">
        <f t="shared" si="18"/>
        <v>807.00355434045059</v>
      </c>
      <c r="G284" s="13">
        <f t="shared" si="19"/>
        <v>155902.25905671538</v>
      </c>
    </row>
    <row r="285" spans="2:7">
      <c r="B285" s="1">
        <v>210</v>
      </c>
      <c r="C285" s="12">
        <f t="shared" si="15"/>
        <v>155902.25905671538</v>
      </c>
      <c r="D285" s="13">
        <f t="shared" si="16"/>
        <v>1296.72</v>
      </c>
      <c r="E285" s="13">
        <f t="shared" si="17"/>
        <v>487.1945595522356</v>
      </c>
      <c r="F285" s="13">
        <f t="shared" si="18"/>
        <v>809.52544044776437</v>
      </c>
      <c r="G285" s="13">
        <f t="shared" si="19"/>
        <v>155092.73361626762</v>
      </c>
    </row>
    <row r="286" spans="2:7">
      <c r="B286" s="1">
        <v>211</v>
      </c>
      <c r="C286" s="12">
        <f t="shared" si="15"/>
        <v>155092.73361626762</v>
      </c>
      <c r="D286" s="13">
        <f t="shared" si="16"/>
        <v>1296.72</v>
      </c>
      <c r="E286" s="13">
        <f t="shared" si="17"/>
        <v>484.66479255083635</v>
      </c>
      <c r="F286" s="13">
        <f t="shared" si="18"/>
        <v>812.05520744916362</v>
      </c>
      <c r="G286" s="13">
        <f t="shared" si="19"/>
        <v>154280.67840881846</v>
      </c>
    </row>
    <row r="287" spans="2:7">
      <c r="B287" s="1">
        <v>212</v>
      </c>
      <c r="C287" s="12">
        <f t="shared" si="15"/>
        <v>154280.67840881846</v>
      </c>
      <c r="D287" s="13">
        <f t="shared" si="16"/>
        <v>1296.72</v>
      </c>
      <c r="E287" s="13">
        <f t="shared" si="17"/>
        <v>482.12712002755774</v>
      </c>
      <c r="F287" s="13">
        <f t="shared" si="18"/>
        <v>814.59287997244223</v>
      </c>
      <c r="G287" s="13">
        <f t="shared" si="19"/>
        <v>153466.08552884602</v>
      </c>
    </row>
    <row r="288" spans="2:7">
      <c r="B288" s="1">
        <v>213</v>
      </c>
      <c r="C288" s="12">
        <f t="shared" si="15"/>
        <v>153466.08552884602</v>
      </c>
      <c r="D288" s="13">
        <f t="shared" si="16"/>
        <v>1296.72</v>
      </c>
      <c r="E288" s="13">
        <f t="shared" si="17"/>
        <v>479.5815172776438</v>
      </c>
      <c r="F288" s="13">
        <f t="shared" si="18"/>
        <v>817.13848272235623</v>
      </c>
      <c r="G288" s="13">
        <f t="shared" si="19"/>
        <v>152648.94704612365</v>
      </c>
    </row>
    <row r="289" spans="2:7">
      <c r="B289" s="1">
        <v>214</v>
      </c>
      <c r="C289" s="12">
        <f t="shared" si="15"/>
        <v>152648.94704612365</v>
      </c>
      <c r="D289" s="13">
        <f t="shared" si="16"/>
        <v>1296.72</v>
      </c>
      <c r="E289" s="13">
        <f t="shared" si="17"/>
        <v>477.0279595191364</v>
      </c>
      <c r="F289" s="13">
        <f t="shared" si="18"/>
        <v>819.69204048086362</v>
      </c>
      <c r="G289" s="13">
        <f t="shared" si="19"/>
        <v>151829.25500564277</v>
      </c>
    </row>
    <row r="290" spans="2:7">
      <c r="B290" s="1">
        <v>215</v>
      </c>
      <c r="C290" s="12">
        <f t="shared" si="15"/>
        <v>151829.25500564277</v>
      </c>
      <c r="D290" s="13">
        <f t="shared" si="16"/>
        <v>1296.72</v>
      </c>
      <c r="E290" s="13">
        <f t="shared" si="17"/>
        <v>474.46642189263366</v>
      </c>
      <c r="F290" s="13">
        <f t="shared" si="18"/>
        <v>822.25357810736637</v>
      </c>
      <c r="G290" s="13">
        <f t="shared" si="19"/>
        <v>151007.0014275354</v>
      </c>
    </row>
    <row r="291" spans="2:7">
      <c r="B291" s="1">
        <v>216</v>
      </c>
      <c r="C291" s="12">
        <f t="shared" si="15"/>
        <v>151007.0014275354</v>
      </c>
      <c r="D291" s="13">
        <f t="shared" si="16"/>
        <v>1296.72</v>
      </c>
      <c r="E291" s="13">
        <f t="shared" si="17"/>
        <v>471.89687946104817</v>
      </c>
      <c r="F291" s="13">
        <f t="shared" si="18"/>
        <v>824.8231205389518</v>
      </c>
      <c r="G291" s="13">
        <f t="shared" si="19"/>
        <v>150182.17830699644</v>
      </c>
    </row>
    <row r="292" spans="2:7">
      <c r="B292" s="1">
        <v>217</v>
      </c>
      <c r="C292" s="12">
        <f t="shared" si="15"/>
        <v>150182.17830699644</v>
      </c>
      <c r="D292" s="13">
        <f t="shared" si="16"/>
        <v>1296.72</v>
      </c>
      <c r="E292" s="13">
        <f t="shared" si="17"/>
        <v>469.31930720936384</v>
      </c>
      <c r="F292" s="13">
        <f t="shared" si="18"/>
        <v>827.40069279063619</v>
      </c>
      <c r="G292" s="13">
        <f t="shared" si="19"/>
        <v>149354.77761420581</v>
      </c>
    </row>
    <row r="293" spans="2:7">
      <c r="B293" s="1">
        <v>218</v>
      </c>
      <c r="C293" s="12">
        <f t="shared" si="15"/>
        <v>149354.77761420581</v>
      </c>
      <c r="D293" s="13">
        <f t="shared" si="16"/>
        <v>1296.72</v>
      </c>
      <c r="E293" s="13">
        <f t="shared" si="17"/>
        <v>466.73368004439317</v>
      </c>
      <c r="F293" s="13">
        <f t="shared" si="18"/>
        <v>829.98631995560686</v>
      </c>
      <c r="G293" s="13">
        <f t="shared" si="19"/>
        <v>148524.7912942502</v>
      </c>
    </row>
    <row r="294" spans="2:7">
      <c r="B294" s="1">
        <v>219</v>
      </c>
      <c r="C294" s="12">
        <f t="shared" si="15"/>
        <v>148524.7912942502</v>
      </c>
      <c r="D294" s="13">
        <f t="shared" si="16"/>
        <v>1296.72</v>
      </c>
      <c r="E294" s="13">
        <f t="shared" si="17"/>
        <v>464.13997279453184</v>
      </c>
      <c r="F294" s="13">
        <f t="shared" si="18"/>
        <v>832.58002720546824</v>
      </c>
      <c r="G294" s="13">
        <f t="shared" si="19"/>
        <v>147692.21126704474</v>
      </c>
    </row>
    <row r="295" spans="2:7">
      <c r="B295" s="1">
        <v>220</v>
      </c>
      <c r="C295" s="12">
        <f t="shared" si="15"/>
        <v>147692.21126704474</v>
      </c>
      <c r="D295" s="13">
        <f t="shared" si="16"/>
        <v>1296.72</v>
      </c>
      <c r="E295" s="13">
        <f t="shared" si="17"/>
        <v>461.53816020951484</v>
      </c>
      <c r="F295" s="13">
        <f t="shared" si="18"/>
        <v>835.18183979048513</v>
      </c>
      <c r="G295" s="13">
        <f t="shared" si="19"/>
        <v>146857.02942725425</v>
      </c>
    </row>
    <row r="296" spans="2:7">
      <c r="B296" s="1">
        <v>221</v>
      </c>
      <c r="C296" s="12">
        <f t="shared" si="15"/>
        <v>146857.02942725425</v>
      </c>
      <c r="D296" s="13">
        <f t="shared" si="16"/>
        <v>1296.72</v>
      </c>
      <c r="E296" s="13">
        <f t="shared" si="17"/>
        <v>458.92821696016949</v>
      </c>
      <c r="F296" s="13">
        <f t="shared" si="18"/>
        <v>837.79178303983053</v>
      </c>
      <c r="G296" s="13">
        <f t="shared" si="19"/>
        <v>146019.23764421442</v>
      </c>
    </row>
    <row r="297" spans="2:7">
      <c r="B297" s="1">
        <v>222</v>
      </c>
      <c r="C297" s="12">
        <f t="shared" si="15"/>
        <v>146019.23764421442</v>
      </c>
      <c r="D297" s="13">
        <f t="shared" si="16"/>
        <v>1296.72</v>
      </c>
      <c r="E297" s="13">
        <f t="shared" si="17"/>
        <v>456.31011763817008</v>
      </c>
      <c r="F297" s="13">
        <f t="shared" si="18"/>
        <v>840.40988236182989</v>
      </c>
      <c r="G297" s="13">
        <f t="shared" si="19"/>
        <v>145178.82776185259</v>
      </c>
    </row>
    <row r="298" spans="2:7">
      <c r="B298" s="1">
        <v>223</v>
      </c>
      <c r="C298" s="12">
        <f t="shared" si="15"/>
        <v>145178.82776185259</v>
      </c>
      <c r="D298" s="13">
        <f t="shared" si="16"/>
        <v>1296.72</v>
      </c>
      <c r="E298" s="13">
        <f t="shared" si="17"/>
        <v>453.68383675578934</v>
      </c>
      <c r="F298" s="13">
        <f t="shared" si="18"/>
        <v>843.03616324421068</v>
      </c>
      <c r="G298" s="13">
        <f t="shared" si="19"/>
        <v>144335.79159860837</v>
      </c>
    </row>
    <row r="299" spans="2:7">
      <c r="B299" s="1">
        <v>224</v>
      </c>
      <c r="C299" s="12">
        <f t="shared" si="15"/>
        <v>144335.79159860837</v>
      </c>
      <c r="D299" s="13">
        <f t="shared" si="16"/>
        <v>1296.72</v>
      </c>
      <c r="E299" s="13">
        <f t="shared" si="17"/>
        <v>451.04934874565112</v>
      </c>
      <c r="F299" s="13">
        <f t="shared" si="18"/>
        <v>845.67065125434897</v>
      </c>
      <c r="G299" s="13">
        <f t="shared" si="19"/>
        <v>143490.12094735401</v>
      </c>
    </row>
    <row r="300" spans="2:7">
      <c r="B300" s="1">
        <v>225</v>
      </c>
      <c r="C300" s="12">
        <f t="shared" si="15"/>
        <v>143490.12094735401</v>
      </c>
      <c r="D300" s="13">
        <f t="shared" si="16"/>
        <v>1296.72</v>
      </c>
      <c r="E300" s="13">
        <f t="shared" si="17"/>
        <v>448.40662796048127</v>
      </c>
      <c r="F300" s="13">
        <f t="shared" si="18"/>
        <v>848.31337203951875</v>
      </c>
      <c r="G300" s="13">
        <f t="shared" si="19"/>
        <v>142641.80757531448</v>
      </c>
    </row>
    <row r="301" spans="2:7">
      <c r="B301" s="1">
        <v>226</v>
      </c>
      <c r="C301" s="12">
        <f t="shared" si="15"/>
        <v>142641.80757531448</v>
      </c>
      <c r="D301" s="13">
        <f t="shared" si="16"/>
        <v>1296.72</v>
      </c>
      <c r="E301" s="13">
        <f t="shared" si="17"/>
        <v>445.75564867285772</v>
      </c>
      <c r="F301" s="13">
        <f t="shared" si="18"/>
        <v>850.96435132714237</v>
      </c>
      <c r="G301" s="13">
        <f t="shared" si="19"/>
        <v>141790.84322398735</v>
      </c>
    </row>
    <row r="302" spans="2:7">
      <c r="B302" s="1">
        <v>227</v>
      </c>
      <c r="C302" s="12">
        <f t="shared" si="15"/>
        <v>141790.84322398735</v>
      </c>
      <c r="D302" s="13">
        <f t="shared" si="16"/>
        <v>1296.72</v>
      </c>
      <c r="E302" s="13">
        <f t="shared" si="17"/>
        <v>443.09638507496044</v>
      </c>
      <c r="F302" s="13">
        <f t="shared" si="18"/>
        <v>853.62361492503965</v>
      </c>
      <c r="G302" s="13">
        <f t="shared" si="19"/>
        <v>140937.2196090623</v>
      </c>
    </row>
    <row r="303" spans="2:7">
      <c r="B303" s="1">
        <v>228</v>
      </c>
      <c r="C303" s="12">
        <f t="shared" si="15"/>
        <v>140937.2196090623</v>
      </c>
      <c r="D303" s="13">
        <f t="shared" si="16"/>
        <v>1296.72</v>
      </c>
      <c r="E303" s="13">
        <f t="shared" si="17"/>
        <v>440.4288112783197</v>
      </c>
      <c r="F303" s="13">
        <f t="shared" si="18"/>
        <v>856.29118872168033</v>
      </c>
      <c r="G303" s="13">
        <f t="shared" si="19"/>
        <v>140080.92842034061</v>
      </c>
    </row>
    <row r="304" spans="2:7">
      <c r="B304" s="1">
        <v>229</v>
      </c>
      <c r="C304" s="12">
        <f t="shared" si="15"/>
        <v>140080.92842034061</v>
      </c>
      <c r="D304" s="13">
        <f t="shared" si="16"/>
        <v>1296.72</v>
      </c>
      <c r="E304" s="13">
        <f t="shared" si="17"/>
        <v>437.75290131356445</v>
      </c>
      <c r="F304" s="13">
        <f t="shared" si="18"/>
        <v>858.96709868643552</v>
      </c>
      <c r="G304" s="13">
        <f t="shared" si="19"/>
        <v>139221.96132165418</v>
      </c>
    </row>
    <row r="305" spans="2:7">
      <c r="B305" s="1">
        <v>230</v>
      </c>
      <c r="C305" s="12">
        <f t="shared" si="15"/>
        <v>139221.96132165418</v>
      </c>
      <c r="D305" s="13">
        <f t="shared" si="16"/>
        <v>1296.72</v>
      </c>
      <c r="E305" s="13">
        <f t="shared" si="17"/>
        <v>435.06862913016926</v>
      </c>
      <c r="F305" s="13">
        <f t="shared" si="18"/>
        <v>861.65137086983077</v>
      </c>
      <c r="G305" s="13">
        <f t="shared" si="19"/>
        <v>138360.30995078434</v>
      </c>
    </row>
    <row r="306" spans="2:7">
      <c r="B306" s="1">
        <v>231</v>
      </c>
      <c r="C306" s="12">
        <f t="shared" si="15"/>
        <v>138360.30995078434</v>
      </c>
      <c r="D306" s="13">
        <f t="shared" si="16"/>
        <v>1296.72</v>
      </c>
      <c r="E306" s="13">
        <f t="shared" si="17"/>
        <v>432.37596859620106</v>
      </c>
      <c r="F306" s="13">
        <f t="shared" si="18"/>
        <v>864.34403140379891</v>
      </c>
      <c r="G306" s="13">
        <f t="shared" si="19"/>
        <v>137495.96591938054</v>
      </c>
    </row>
    <row r="307" spans="2:7">
      <c r="B307" s="1">
        <v>232</v>
      </c>
      <c r="C307" s="12">
        <f t="shared" si="15"/>
        <v>137495.96591938054</v>
      </c>
      <c r="D307" s="13">
        <f t="shared" si="16"/>
        <v>1296.72</v>
      </c>
      <c r="E307" s="13">
        <f t="shared" si="17"/>
        <v>429.67489349806419</v>
      </c>
      <c r="F307" s="13">
        <f t="shared" si="18"/>
        <v>867.04510650193583</v>
      </c>
      <c r="G307" s="13">
        <f t="shared" si="19"/>
        <v>136628.92081287861</v>
      </c>
    </row>
    <row r="308" spans="2:7">
      <c r="B308" s="1">
        <v>233</v>
      </c>
      <c r="C308" s="12">
        <f t="shared" si="15"/>
        <v>136628.92081287861</v>
      </c>
      <c r="D308" s="13">
        <f t="shared" si="16"/>
        <v>1296.72</v>
      </c>
      <c r="E308" s="13">
        <f t="shared" si="17"/>
        <v>426.9653775402457</v>
      </c>
      <c r="F308" s="13">
        <f t="shared" si="18"/>
        <v>869.75462245975427</v>
      </c>
      <c r="G308" s="13">
        <f t="shared" si="19"/>
        <v>135759.16619041885</v>
      </c>
    </row>
    <row r="309" spans="2:7">
      <c r="B309" s="1">
        <v>234</v>
      </c>
      <c r="C309" s="12">
        <f t="shared" si="15"/>
        <v>135759.16619041885</v>
      </c>
      <c r="D309" s="13">
        <f t="shared" si="16"/>
        <v>1296.72</v>
      </c>
      <c r="E309" s="13">
        <f t="shared" si="17"/>
        <v>424.24739434505886</v>
      </c>
      <c r="F309" s="13">
        <f t="shared" si="18"/>
        <v>872.47260565494116</v>
      </c>
      <c r="G309" s="13">
        <f t="shared" si="19"/>
        <v>134886.69358476391</v>
      </c>
    </row>
    <row r="310" spans="2:7">
      <c r="B310" s="1">
        <v>235</v>
      </c>
      <c r="C310" s="12">
        <f t="shared" si="15"/>
        <v>134886.69358476391</v>
      </c>
      <c r="D310" s="13">
        <f t="shared" si="16"/>
        <v>1296.72</v>
      </c>
      <c r="E310" s="13">
        <f t="shared" si="17"/>
        <v>421.52091745238721</v>
      </c>
      <c r="F310" s="13">
        <f t="shared" si="18"/>
        <v>875.19908254761276</v>
      </c>
      <c r="G310" s="13">
        <f t="shared" si="19"/>
        <v>134011.49450221629</v>
      </c>
    </row>
    <row r="311" spans="2:7">
      <c r="B311" s="1">
        <v>236</v>
      </c>
      <c r="C311" s="12">
        <f t="shared" si="15"/>
        <v>134011.49450221629</v>
      </c>
      <c r="D311" s="13">
        <f t="shared" si="16"/>
        <v>1296.72</v>
      </c>
      <c r="E311" s="13">
        <f t="shared" si="17"/>
        <v>418.78592031942588</v>
      </c>
      <c r="F311" s="13">
        <f t="shared" si="18"/>
        <v>877.93407968057409</v>
      </c>
      <c r="G311" s="13">
        <f t="shared" si="19"/>
        <v>133133.56042253572</v>
      </c>
    </row>
    <row r="312" spans="2:7">
      <c r="B312" s="1">
        <v>237</v>
      </c>
      <c r="C312" s="12">
        <f t="shared" si="15"/>
        <v>133133.56042253572</v>
      </c>
      <c r="D312" s="13">
        <f t="shared" si="16"/>
        <v>1296.72</v>
      </c>
      <c r="E312" s="13">
        <f t="shared" si="17"/>
        <v>416.04237632042413</v>
      </c>
      <c r="F312" s="13">
        <f t="shared" si="18"/>
        <v>880.67762367957585</v>
      </c>
      <c r="G312" s="13">
        <f t="shared" si="19"/>
        <v>132252.88279885615</v>
      </c>
    </row>
    <row r="313" spans="2:7">
      <c r="B313" s="1">
        <v>238</v>
      </c>
      <c r="C313" s="12">
        <f t="shared" si="15"/>
        <v>132252.88279885615</v>
      </c>
      <c r="D313" s="13">
        <f t="shared" si="16"/>
        <v>1296.72</v>
      </c>
      <c r="E313" s="13">
        <f t="shared" si="17"/>
        <v>413.29025874642548</v>
      </c>
      <c r="F313" s="13">
        <f t="shared" si="18"/>
        <v>883.42974125357455</v>
      </c>
      <c r="G313" s="13">
        <f t="shared" si="19"/>
        <v>131369.45305760257</v>
      </c>
    </row>
    <row r="314" spans="2:7">
      <c r="B314" s="1">
        <v>239</v>
      </c>
      <c r="C314" s="12">
        <f t="shared" si="15"/>
        <v>131369.45305760257</v>
      </c>
      <c r="D314" s="13">
        <f t="shared" si="16"/>
        <v>1296.72</v>
      </c>
      <c r="E314" s="13">
        <f t="shared" si="17"/>
        <v>410.52954080500803</v>
      </c>
      <c r="F314" s="13">
        <f t="shared" si="18"/>
        <v>886.19045919499194</v>
      </c>
      <c r="G314" s="13">
        <f t="shared" si="19"/>
        <v>130483.26259840759</v>
      </c>
    </row>
    <row r="315" spans="2:7">
      <c r="B315" s="1">
        <v>240</v>
      </c>
      <c r="C315" s="12">
        <f t="shared" si="15"/>
        <v>130483.26259840759</v>
      </c>
      <c r="D315" s="13">
        <f t="shared" si="16"/>
        <v>1296.72</v>
      </c>
      <c r="E315" s="13">
        <f t="shared" si="17"/>
        <v>407.76019562002369</v>
      </c>
      <c r="F315" s="13">
        <f t="shared" si="18"/>
        <v>888.95980437997628</v>
      </c>
      <c r="G315" s="13">
        <f t="shared" si="19"/>
        <v>129594.30279402761</v>
      </c>
    </row>
    <row r="316" spans="2:7">
      <c r="B316" s="1">
        <v>241</v>
      </c>
      <c r="C316" s="12">
        <f t="shared" si="15"/>
        <v>129594.30279402761</v>
      </c>
      <c r="D316" s="13">
        <f t="shared" si="16"/>
        <v>1296.72</v>
      </c>
      <c r="E316" s="13">
        <f t="shared" si="17"/>
        <v>404.98219623133627</v>
      </c>
      <c r="F316" s="13">
        <f t="shared" si="18"/>
        <v>891.73780376866375</v>
      </c>
      <c r="G316" s="13">
        <f t="shared" si="19"/>
        <v>128702.56499025895</v>
      </c>
    </row>
    <row r="317" spans="2:7">
      <c r="B317" s="1">
        <v>242</v>
      </c>
      <c r="C317" s="12">
        <f t="shared" si="15"/>
        <v>128702.56499025895</v>
      </c>
      <c r="D317" s="13">
        <f t="shared" si="16"/>
        <v>1296.72</v>
      </c>
      <c r="E317" s="13">
        <f t="shared" si="17"/>
        <v>402.19551559455925</v>
      </c>
      <c r="F317" s="13">
        <f t="shared" si="18"/>
        <v>894.52448440544072</v>
      </c>
      <c r="G317" s="13">
        <f t="shared" si="19"/>
        <v>127808.04050585351</v>
      </c>
    </row>
    <row r="318" spans="2:7">
      <c r="B318" s="1">
        <v>243</v>
      </c>
      <c r="C318" s="12">
        <f t="shared" si="15"/>
        <v>127808.04050585351</v>
      </c>
      <c r="D318" s="13">
        <f t="shared" si="16"/>
        <v>1296.72</v>
      </c>
      <c r="E318" s="13">
        <f t="shared" si="17"/>
        <v>399.40012658079218</v>
      </c>
      <c r="F318" s="13">
        <f t="shared" si="18"/>
        <v>897.31987341920785</v>
      </c>
      <c r="G318" s="13">
        <f t="shared" si="19"/>
        <v>126910.7206324343</v>
      </c>
    </row>
    <row r="319" spans="2:7">
      <c r="B319" s="1">
        <v>244</v>
      </c>
      <c r="C319" s="12">
        <f t="shared" si="15"/>
        <v>126910.7206324343</v>
      </c>
      <c r="D319" s="13">
        <f t="shared" si="16"/>
        <v>1296.72</v>
      </c>
      <c r="E319" s="13">
        <f t="shared" si="17"/>
        <v>396.59600197635717</v>
      </c>
      <c r="F319" s="13">
        <f t="shared" si="18"/>
        <v>900.1239980236428</v>
      </c>
      <c r="G319" s="13">
        <f t="shared" si="19"/>
        <v>126010.59663441066</v>
      </c>
    </row>
    <row r="320" spans="2:7">
      <c r="B320" s="1">
        <v>245</v>
      </c>
      <c r="C320" s="12">
        <f t="shared" si="15"/>
        <v>126010.59663441066</v>
      </c>
      <c r="D320" s="13">
        <f t="shared" si="16"/>
        <v>1296.72</v>
      </c>
      <c r="E320" s="13">
        <f t="shared" si="17"/>
        <v>393.78311448253334</v>
      </c>
      <c r="F320" s="13">
        <f t="shared" si="18"/>
        <v>902.93688551746664</v>
      </c>
      <c r="G320" s="13">
        <f t="shared" si="19"/>
        <v>125107.65974889319</v>
      </c>
    </row>
    <row r="321" spans="2:7">
      <c r="B321" s="1">
        <v>246</v>
      </c>
      <c r="C321" s="12">
        <f t="shared" si="15"/>
        <v>125107.65974889319</v>
      </c>
      <c r="D321" s="13">
        <f t="shared" si="16"/>
        <v>1296.72</v>
      </c>
      <c r="E321" s="13">
        <f t="shared" si="17"/>
        <v>390.9614367152912</v>
      </c>
      <c r="F321" s="13">
        <f t="shared" si="18"/>
        <v>905.75856328470877</v>
      </c>
      <c r="G321" s="13">
        <f t="shared" si="19"/>
        <v>124201.90118560848</v>
      </c>
    </row>
    <row r="322" spans="2:7">
      <c r="B322" s="1">
        <v>247</v>
      </c>
      <c r="C322" s="12">
        <f t="shared" si="15"/>
        <v>124201.90118560848</v>
      </c>
      <c r="D322" s="13">
        <f t="shared" si="16"/>
        <v>1296.72</v>
      </c>
      <c r="E322" s="13">
        <f t="shared" si="17"/>
        <v>388.13094120502655</v>
      </c>
      <c r="F322" s="13">
        <f t="shared" si="18"/>
        <v>908.58905879497343</v>
      </c>
      <c r="G322" s="13">
        <f t="shared" si="19"/>
        <v>123293.31212681351</v>
      </c>
    </row>
    <row r="323" spans="2:7">
      <c r="B323" s="1">
        <v>248</v>
      </c>
      <c r="C323" s="12">
        <f t="shared" si="15"/>
        <v>123293.31212681351</v>
      </c>
      <c r="D323" s="13">
        <f t="shared" si="16"/>
        <v>1296.72</v>
      </c>
      <c r="E323" s="13">
        <f t="shared" si="17"/>
        <v>385.29160039629227</v>
      </c>
      <c r="F323" s="13">
        <f t="shared" si="18"/>
        <v>911.4283996037077</v>
      </c>
      <c r="G323" s="13">
        <f t="shared" si="19"/>
        <v>122381.8837272098</v>
      </c>
    </row>
    <row r="324" spans="2:7">
      <c r="B324" s="1">
        <v>249</v>
      </c>
      <c r="C324" s="12">
        <f t="shared" si="15"/>
        <v>122381.8837272098</v>
      </c>
      <c r="D324" s="13">
        <f t="shared" si="16"/>
        <v>1296.72</v>
      </c>
      <c r="E324" s="13">
        <f t="shared" si="17"/>
        <v>382.44338664753059</v>
      </c>
      <c r="F324" s="13">
        <f t="shared" si="18"/>
        <v>914.27661335246944</v>
      </c>
      <c r="G324" s="13">
        <f t="shared" si="19"/>
        <v>121467.60711385733</v>
      </c>
    </row>
    <row r="325" spans="2:7">
      <c r="B325" s="1">
        <v>250</v>
      </c>
      <c r="C325" s="12">
        <f t="shared" si="15"/>
        <v>121467.60711385733</v>
      </c>
      <c r="D325" s="13">
        <f t="shared" si="16"/>
        <v>1296.72</v>
      </c>
      <c r="E325" s="13">
        <f t="shared" si="17"/>
        <v>379.58627223080413</v>
      </c>
      <c r="F325" s="13">
        <f t="shared" si="18"/>
        <v>917.13372776919596</v>
      </c>
      <c r="G325" s="13">
        <f t="shared" si="19"/>
        <v>120550.47338608814</v>
      </c>
    </row>
    <row r="326" spans="2:7">
      <c r="B326" s="1">
        <v>251</v>
      </c>
      <c r="C326" s="12">
        <f t="shared" si="15"/>
        <v>120550.47338608814</v>
      </c>
      <c r="D326" s="13">
        <f t="shared" si="16"/>
        <v>1296.72</v>
      </c>
      <c r="E326" s="13">
        <f t="shared" si="17"/>
        <v>376.72022933152539</v>
      </c>
      <c r="F326" s="13">
        <f t="shared" si="18"/>
        <v>919.99977066847464</v>
      </c>
      <c r="G326" s="13">
        <f t="shared" si="19"/>
        <v>119630.47361541966</v>
      </c>
    </row>
    <row r="327" spans="2:7">
      <c r="B327" s="1">
        <v>252</v>
      </c>
      <c r="C327" s="12">
        <f t="shared" si="15"/>
        <v>119630.47361541966</v>
      </c>
      <c r="D327" s="13">
        <f t="shared" si="16"/>
        <v>1296.72</v>
      </c>
      <c r="E327" s="13">
        <f t="shared" si="17"/>
        <v>373.84523004818647</v>
      </c>
      <c r="F327" s="13">
        <f t="shared" si="18"/>
        <v>922.87476995181351</v>
      </c>
      <c r="G327" s="13">
        <f t="shared" si="19"/>
        <v>118707.59884546784</v>
      </c>
    </row>
    <row r="328" spans="2:7">
      <c r="B328" s="1">
        <v>253</v>
      </c>
      <c r="C328" s="12">
        <f t="shared" si="15"/>
        <v>118707.59884546784</v>
      </c>
      <c r="D328" s="13">
        <f t="shared" si="16"/>
        <v>1296.72</v>
      </c>
      <c r="E328" s="13">
        <f t="shared" si="17"/>
        <v>370.96124639208705</v>
      </c>
      <c r="F328" s="13">
        <f t="shared" si="18"/>
        <v>925.75875360791292</v>
      </c>
      <c r="G328" s="13">
        <f t="shared" si="19"/>
        <v>117781.84009185994</v>
      </c>
    </row>
    <row r="329" spans="2:7">
      <c r="B329" s="1">
        <v>254</v>
      </c>
      <c r="C329" s="12">
        <f t="shared" si="15"/>
        <v>117781.84009185994</v>
      </c>
      <c r="D329" s="13">
        <f t="shared" si="16"/>
        <v>1296.72</v>
      </c>
      <c r="E329" s="13">
        <f t="shared" si="17"/>
        <v>368.06825028706226</v>
      </c>
      <c r="F329" s="13">
        <f t="shared" si="18"/>
        <v>928.65174971293777</v>
      </c>
      <c r="G329" s="13">
        <f t="shared" si="19"/>
        <v>116853.188342147</v>
      </c>
    </row>
    <row r="330" spans="2:7">
      <c r="B330" s="1">
        <v>255</v>
      </c>
      <c r="C330" s="12">
        <f t="shared" si="15"/>
        <v>116853.188342147</v>
      </c>
      <c r="D330" s="13">
        <f t="shared" si="16"/>
        <v>1296.72</v>
      </c>
      <c r="E330" s="13">
        <f t="shared" si="17"/>
        <v>365.16621356920933</v>
      </c>
      <c r="F330" s="13">
        <f t="shared" si="18"/>
        <v>931.55378643079075</v>
      </c>
      <c r="G330" s="13">
        <f t="shared" si="19"/>
        <v>115921.63455571621</v>
      </c>
    </row>
    <row r="331" spans="2:7">
      <c r="B331" s="1">
        <v>256</v>
      </c>
      <c r="C331" s="12">
        <f t="shared" si="15"/>
        <v>115921.63455571621</v>
      </c>
      <c r="D331" s="13">
        <f t="shared" si="16"/>
        <v>1296.72</v>
      </c>
      <c r="E331" s="13">
        <f t="shared" si="17"/>
        <v>362.25510798661315</v>
      </c>
      <c r="F331" s="13">
        <f t="shared" si="18"/>
        <v>934.46489201338682</v>
      </c>
      <c r="G331" s="13">
        <f t="shared" si="19"/>
        <v>114987.16966370282</v>
      </c>
    </row>
    <row r="332" spans="2:7">
      <c r="B332" s="1">
        <v>257</v>
      </c>
      <c r="C332" s="12">
        <f t="shared" si="15"/>
        <v>114987.16966370282</v>
      </c>
      <c r="D332" s="13">
        <f t="shared" si="16"/>
        <v>1296.72</v>
      </c>
      <c r="E332" s="13">
        <f t="shared" si="17"/>
        <v>359.33490519907127</v>
      </c>
      <c r="F332" s="13">
        <f t="shared" si="18"/>
        <v>937.38509480092875</v>
      </c>
      <c r="G332" s="13">
        <f t="shared" si="19"/>
        <v>114049.78456890189</v>
      </c>
    </row>
    <row r="333" spans="2:7">
      <c r="B333" s="1">
        <v>258</v>
      </c>
      <c r="C333" s="12">
        <f t="shared" si="15"/>
        <v>114049.78456890189</v>
      </c>
      <c r="D333" s="13">
        <f t="shared" si="16"/>
        <v>1296.72</v>
      </c>
      <c r="E333" s="13">
        <f t="shared" si="17"/>
        <v>356.4055767778184</v>
      </c>
      <c r="F333" s="13">
        <f t="shared" si="18"/>
        <v>940.31442322218163</v>
      </c>
      <c r="G333" s="13">
        <f t="shared" si="19"/>
        <v>113109.4701456797</v>
      </c>
    </row>
    <row r="334" spans="2:7">
      <c r="B334" s="1">
        <v>259</v>
      </c>
      <c r="C334" s="12">
        <f t="shared" ref="C334:C397" si="20">G333</f>
        <v>113109.4701456797</v>
      </c>
      <c r="D334" s="13">
        <f t="shared" ref="D334:D397" si="21">1296.72</f>
        <v>1296.72</v>
      </c>
      <c r="E334" s="13">
        <f t="shared" ref="E334:E397" si="22">C334*3.75%/12</f>
        <v>353.46709420524911</v>
      </c>
      <c r="F334" s="13">
        <f t="shared" ref="F334:F397" si="23">D334-E334</f>
        <v>943.25290579475086</v>
      </c>
      <c r="G334" s="13">
        <f t="shared" ref="G334:G397" si="24">C334-F334</f>
        <v>112166.21723988495</v>
      </c>
    </row>
    <row r="335" spans="2:7">
      <c r="B335" s="1">
        <v>260</v>
      </c>
      <c r="C335" s="12">
        <f t="shared" si="20"/>
        <v>112166.21723988495</v>
      </c>
      <c r="D335" s="13">
        <f t="shared" si="21"/>
        <v>1296.72</v>
      </c>
      <c r="E335" s="13">
        <f t="shared" si="22"/>
        <v>350.51942887464043</v>
      </c>
      <c r="F335" s="13">
        <f t="shared" si="23"/>
        <v>946.2005711253596</v>
      </c>
      <c r="G335" s="13">
        <f t="shared" si="24"/>
        <v>111220.01666875959</v>
      </c>
    </row>
    <row r="336" spans="2:7">
      <c r="B336" s="1">
        <v>261</v>
      </c>
      <c r="C336" s="12">
        <f t="shared" si="20"/>
        <v>111220.01666875959</v>
      </c>
      <c r="D336" s="13">
        <f t="shared" si="21"/>
        <v>1296.72</v>
      </c>
      <c r="E336" s="13">
        <f t="shared" si="22"/>
        <v>347.56255208987369</v>
      </c>
      <c r="F336" s="13">
        <f t="shared" si="23"/>
        <v>949.15744791012639</v>
      </c>
      <c r="G336" s="13">
        <f t="shared" si="24"/>
        <v>110270.85922084947</v>
      </c>
    </row>
    <row r="337" spans="2:7">
      <c r="B337" s="1">
        <v>262</v>
      </c>
      <c r="C337" s="12">
        <f t="shared" si="20"/>
        <v>110270.85922084947</v>
      </c>
      <c r="D337" s="13">
        <f t="shared" si="21"/>
        <v>1296.72</v>
      </c>
      <c r="E337" s="13">
        <f t="shared" si="22"/>
        <v>344.59643506515454</v>
      </c>
      <c r="F337" s="13">
        <f t="shared" si="23"/>
        <v>952.12356493484549</v>
      </c>
      <c r="G337" s="13">
        <f t="shared" si="24"/>
        <v>109318.73565591461</v>
      </c>
    </row>
    <row r="338" spans="2:7">
      <c r="B338" s="1">
        <v>263</v>
      </c>
      <c r="C338" s="12">
        <f t="shared" si="20"/>
        <v>109318.73565591461</v>
      </c>
      <c r="D338" s="13">
        <f t="shared" si="21"/>
        <v>1296.72</v>
      </c>
      <c r="E338" s="13">
        <f t="shared" si="22"/>
        <v>341.6210489247332</v>
      </c>
      <c r="F338" s="13">
        <f t="shared" si="23"/>
        <v>955.09895107526677</v>
      </c>
      <c r="G338" s="13">
        <f t="shared" si="24"/>
        <v>108363.63670483934</v>
      </c>
    </row>
    <row r="339" spans="2:7">
      <c r="B339" s="1">
        <v>264</v>
      </c>
      <c r="C339" s="12">
        <f t="shared" si="20"/>
        <v>108363.63670483934</v>
      </c>
      <c r="D339" s="13">
        <f t="shared" si="21"/>
        <v>1296.72</v>
      </c>
      <c r="E339" s="13">
        <f t="shared" si="22"/>
        <v>338.63636470262293</v>
      </c>
      <c r="F339" s="13">
        <f t="shared" si="23"/>
        <v>958.0836352973771</v>
      </c>
      <c r="G339" s="13">
        <f t="shared" si="24"/>
        <v>107405.55306954197</v>
      </c>
    </row>
    <row r="340" spans="2:7">
      <c r="B340" s="1">
        <v>265</v>
      </c>
      <c r="C340" s="12">
        <f t="shared" si="20"/>
        <v>107405.55306954197</v>
      </c>
      <c r="D340" s="13">
        <f t="shared" si="21"/>
        <v>1296.72</v>
      </c>
      <c r="E340" s="13">
        <f t="shared" si="22"/>
        <v>335.64235334231864</v>
      </c>
      <c r="F340" s="13">
        <f t="shared" si="23"/>
        <v>961.07764665768138</v>
      </c>
      <c r="G340" s="13">
        <f t="shared" si="24"/>
        <v>106444.47542288429</v>
      </c>
    </row>
    <row r="341" spans="2:7">
      <c r="B341" s="1">
        <v>266</v>
      </c>
      <c r="C341" s="12">
        <f t="shared" si="20"/>
        <v>106444.47542288429</v>
      </c>
      <c r="D341" s="13">
        <f t="shared" si="21"/>
        <v>1296.72</v>
      </c>
      <c r="E341" s="13">
        <f t="shared" si="22"/>
        <v>332.63898569651343</v>
      </c>
      <c r="F341" s="13">
        <f t="shared" si="23"/>
        <v>964.08101430348665</v>
      </c>
      <c r="G341" s="13">
        <f t="shared" si="24"/>
        <v>105480.3944085808</v>
      </c>
    </row>
    <row r="342" spans="2:7">
      <c r="B342" s="1">
        <v>267</v>
      </c>
      <c r="C342" s="12">
        <f t="shared" si="20"/>
        <v>105480.3944085808</v>
      </c>
      <c r="D342" s="13">
        <f t="shared" si="21"/>
        <v>1296.72</v>
      </c>
      <c r="E342" s="13">
        <f t="shared" si="22"/>
        <v>329.62623252681499</v>
      </c>
      <c r="F342" s="13">
        <f t="shared" si="23"/>
        <v>967.09376747318504</v>
      </c>
      <c r="G342" s="13">
        <f t="shared" si="24"/>
        <v>104513.30064110762</v>
      </c>
    </row>
    <row r="343" spans="2:7">
      <c r="B343" s="1">
        <v>268</v>
      </c>
      <c r="C343" s="12">
        <f t="shared" si="20"/>
        <v>104513.30064110762</v>
      </c>
      <c r="D343" s="13">
        <f t="shared" si="21"/>
        <v>1296.72</v>
      </c>
      <c r="E343" s="13">
        <f t="shared" si="22"/>
        <v>326.6040645034613</v>
      </c>
      <c r="F343" s="13">
        <f t="shared" si="23"/>
        <v>970.11593549653867</v>
      </c>
      <c r="G343" s="13">
        <f t="shared" si="24"/>
        <v>103543.18470561109</v>
      </c>
    </row>
    <row r="344" spans="2:7">
      <c r="B344" s="1">
        <v>269</v>
      </c>
      <c r="C344" s="12">
        <f t="shared" si="20"/>
        <v>103543.18470561109</v>
      </c>
      <c r="D344" s="13">
        <f t="shared" si="21"/>
        <v>1296.72</v>
      </c>
      <c r="E344" s="13">
        <f t="shared" si="22"/>
        <v>323.57245220503461</v>
      </c>
      <c r="F344" s="13">
        <f t="shared" si="23"/>
        <v>973.14754779496548</v>
      </c>
      <c r="G344" s="13">
        <f t="shared" si="24"/>
        <v>102570.03715781611</v>
      </c>
    </row>
    <row r="345" spans="2:7">
      <c r="B345" s="1">
        <v>270</v>
      </c>
      <c r="C345" s="12">
        <f t="shared" si="20"/>
        <v>102570.03715781611</v>
      </c>
      <c r="D345" s="13">
        <f t="shared" si="21"/>
        <v>1296.72</v>
      </c>
      <c r="E345" s="13">
        <f t="shared" si="22"/>
        <v>320.53136611817536</v>
      </c>
      <c r="F345" s="13">
        <f t="shared" si="23"/>
        <v>976.18863388182467</v>
      </c>
      <c r="G345" s="13">
        <f t="shared" si="24"/>
        <v>101593.84852393428</v>
      </c>
    </row>
    <row r="346" spans="2:7">
      <c r="B346" s="1">
        <v>271</v>
      </c>
      <c r="C346" s="12">
        <f t="shared" si="20"/>
        <v>101593.84852393428</v>
      </c>
      <c r="D346" s="13">
        <f t="shared" si="21"/>
        <v>1296.72</v>
      </c>
      <c r="E346" s="13">
        <f t="shared" si="22"/>
        <v>317.48077663729464</v>
      </c>
      <c r="F346" s="13">
        <f t="shared" si="23"/>
        <v>979.23922336270539</v>
      </c>
      <c r="G346" s="13">
        <f t="shared" si="24"/>
        <v>100614.60930057158</v>
      </c>
    </row>
    <row r="347" spans="2:7">
      <c r="B347" s="1">
        <v>272</v>
      </c>
      <c r="C347" s="12">
        <f t="shared" si="20"/>
        <v>100614.60930057158</v>
      </c>
      <c r="D347" s="13">
        <f t="shared" si="21"/>
        <v>1296.72</v>
      </c>
      <c r="E347" s="13">
        <f t="shared" si="22"/>
        <v>314.42065406428617</v>
      </c>
      <c r="F347" s="13">
        <f t="shared" si="23"/>
        <v>982.29934593571386</v>
      </c>
      <c r="G347" s="13">
        <f t="shared" si="24"/>
        <v>99632.309954635872</v>
      </c>
    </row>
    <row r="348" spans="2:7">
      <c r="B348" s="1">
        <v>273</v>
      </c>
      <c r="C348" s="12">
        <f t="shared" si="20"/>
        <v>99632.309954635872</v>
      </c>
      <c r="D348" s="13">
        <f t="shared" si="21"/>
        <v>1296.72</v>
      </c>
      <c r="E348" s="13">
        <f t="shared" si="22"/>
        <v>311.35096860823711</v>
      </c>
      <c r="F348" s="13">
        <f t="shared" si="23"/>
        <v>985.36903139176297</v>
      </c>
      <c r="G348" s="13">
        <f t="shared" si="24"/>
        <v>98646.94092324411</v>
      </c>
    </row>
    <row r="349" spans="2:7">
      <c r="B349" s="1">
        <v>274</v>
      </c>
      <c r="C349" s="12">
        <f t="shared" si="20"/>
        <v>98646.94092324411</v>
      </c>
      <c r="D349" s="13">
        <f t="shared" si="21"/>
        <v>1296.72</v>
      </c>
      <c r="E349" s="13">
        <f t="shared" si="22"/>
        <v>308.27169038513784</v>
      </c>
      <c r="F349" s="13">
        <f t="shared" si="23"/>
        <v>988.44830961486218</v>
      </c>
      <c r="G349" s="13">
        <f t="shared" si="24"/>
        <v>97658.492613629249</v>
      </c>
    </row>
    <row r="350" spans="2:7">
      <c r="B350" s="1">
        <v>275</v>
      </c>
      <c r="C350" s="12">
        <f t="shared" si="20"/>
        <v>97658.492613629249</v>
      </c>
      <c r="D350" s="13">
        <f t="shared" si="21"/>
        <v>1296.72</v>
      </c>
      <c r="E350" s="13">
        <f t="shared" si="22"/>
        <v>305.18278941759138</v>
      </c>
      <c r="F350" s="13">
        <f t="shared" si="23"/>
        <v>991.53721058240865</v>
      </c>
      <c r="G350" s="13">
        <f t="shared" si="24"/>
        <v>96666.955403046843</v>
      </c>
    </row>
    <row r="351" spans="2:7">
      <c r="B351" s="1">
        <v>276</v>
      </c>
      <c r="C351" s="12">
        <f t="shared" si="20"/>
        <v>96666.955403046843</v>
      </c>
      <c r="D351" s="13">
        <f t="shared" si="21"/>
        <v>1296.72</v>
      </c>
      <c r="E351" s="13">
        <f t="shared" si="22"/>
        <v>302.08423563452135</v>
      </c>
      <c r="F351" s="13">
        <f t="shared" si="23"/>
        <v>994.63576436547874</v>
      </c>
      <c r="G351" s="13">
        <f t="shared" si="24"/>
        <v>95672.319638681365</v>
      </c>
    </row>
    <row r="352" spans="2:7">
      <c r="B352" s="1">
        <v>277</v>
      </c>
      <c r="C352" s="12">
        <f t="shared" si="20"/>
        <v>95672.319638681365</v>
      </c>
      <c r="D352" s="13">
        <f t="shared" si="21"/>
        <v>1296.72</v>
      </c>
      <c r="E352" s="13">
        <f t="shared" si="22"/>
        <v>298.97599887087927</v>
      </c>
      <c r="F352" s="13">
        <f t="shared" si="23"/>
        <v>997.74400112912076</v>
      </c>
      <c r="G352" s="13">
        <f t="shared" si="24"/>
        <v>94674.575637552247</v>
      </c>
    </row>
    <row r="353" spans="2:7">
      <c r="B353" s="1">
        <v>278</v>
      </c>
      <c r="C353" s="12">
        <f t="shared" si="20"/>
        <v>94674.575637552247</v>
      </c>
      <c r="D353" s="13">
        <f t="shared" si="21"/>
        <v>1296.72</v>
      </c>
      <c r="E353" s="13">
        <f t="shared" si="22"/>
        <v>295.85804886735076</v>
      </c>
      <c r="F353" s="13">
        <f t="shared" si="23"/>
        <v>1000.8619511326492</v>
      </c>
      <c r="G353" s="13">
        <f t="shared" si="24"/>
        <v>93673.713686419593</v>
      </c>
    </row>
    <row r="354" spans="2:7">
      <c r="B354" s="1">
        <v>279</v>
      </c>
      <c r="C354" s="12">
        <f t="shared" si="20"/>
        <v>93673.713686419593</v>
      </c>
      <c r="D354" s="13">
        <f t="shared" si="21"/>
        <v>1296.72</v>
      </c>
      <c r="E354" s="13">
        <f t="shared" si="22"/>
        <v>292.73035527006124</v>
      </c>
      <c r="F354" s="13">
        <f t="shared" si="23"/>
        <v>1003.9896447299388</v>
      </c>
      <c r="G354" s="13">
        <f t="shared" si="24"/>
        <v>92669.724041689653</v>
      </c>
    </row>
    <row r="355" spans="2:7">
      <c r="B355" s="1">
        <v>280</v>
      </c>
      <c r="C355" s="12">
        <f t="shared" si="20"/>
        <v>92669.724041689653</v>
      </c>
      <c r="D355" s="13">
        <f t="shared" si="21"/>
        <v>1296.72</v>
      </c>
      <c r="E355" s="13">
        <f t="shared" si="22"/>
        <v>289.59288763028013</v>
      </c>
      <c r="F355" s="13">
        <f t="shared" si="23"/>
        <v>1007.12711236972</v>
      </c>
      <c r="G355" s="13">
        <f t="shared" si="24"/>
        <v>91662.59692931993</v>
      </c>
    </row>
    <row r="356" spans="2:7">
      <c r="B356" s="1">
        <v>281</v>
      </c>
      <c r="C356" s="12">
        <f t="shared" si="20"/>
        <v>91662.59692931993</v>
      </c>
      <c r="D356" s="13">
        <f t="shared" si="21"/>
        <v>1296.72</v>
      </c>
      <c r="E356" s="13">
        <f t="shared" si="22"/>
        <v>286.44561540412479</v>
      </c>
      <c r="F356" s="13">
        <f t="shared" si="23"/>
        <v>1010.2743845958753</v>
      </c>
      <c r="G356" s="13">
        <f t="shared" si="24"/>
        <v>90652.322544724055</v>
      </c>
    </row>
    <row r="357" spans="2:7">
      <c r="B357" s="1">
        <v>282</v>
      </c>
      <c r="C357" s="12">
        <f t="shared" si="20"/>
        <v>90652.322544724055</v>
      </c>
      <c r="D357" s="13">
        <f t="shared" si="21"/>
        <v>1296.72</v>
      </c>
      <c r="E357" s="13">
        <f t="shared" si="22"/>
        <v>283.28850795226265</v>
      </c>
      <c r="F357" s="13">
        <f t="shared" si="23"/>
        <v>1013.4314920477374</v>
      </c>
      <c r="G357" s="13">
        <f t="shared" si="24"/>
        <v>89638.891052676321</v>
      </c>
    </row>
    <row r="358" spans="2:7">
      <c r="B358" s="1">
        <v>283</v>
      </c>
      <c r="C358" s="12">
        <f t="shared" si="20"/>
        <v>89638.891052676321</v>
      </c>
      <c r="D358" s="13">
        <f t="shared" si="21"/>
        <v>1296.72</v>
      </c>
      <c r="E358" s="13">
        <f t="shared" si="22"/>
        <v>280.12153453961349</v>
      </c>
      <c r="F358" s="13">
        <f t="shared" si="23"/>
        <v>1016.5984654603865</v>
      </c>
      <c r="G358" s="13">
        <f t="shared" si="24"/>
        <v>88622.292587215939</v>
      </c>
    </row>
    <row r="359" spans="2:7">
      <c r="B359" s="1">
        <v>284</v>
      </c>
      <c r="C359" s="12">
        <f t="shared" si="20"/>
        <v>88622.292587215939</v>
      </c>
      <c r="D359" s="13">
        <f t="shared" si="21"/>
        <v>1296.72</v>
      </c>
      <c r="E359" s="13">
        <f t="shared" si="22"/>
        <v>276.94466433504982</v>
      </c>
      <c r="F359" s="13">
        <f t="shared" si="23"/>
        <v>1019.7753356649503</v>
      </c>
      <c r="G359" s="13">
        <f t="shared" si="24"/>
        <v>87602.517251550991</v>
      </c>
    </row>
    <row r="360" spans="2:7">
      <c r="B360" s="1">
        <v>285</v>
      </c>
      <c r="C360" s="12">
        <f t="shared" si="20"/>
        <v>87602.517251550991</v>
      </c>
      <c r="D360" s="13">
        <f t="shared" si="21"/>
        <v>1296.72</v>
      </c>
      <c r="E360" s="13">
        <f t="shared" si="22"/>
        <v>273.75786641109681</v>
      </c>
      <c r="F360" s="13">
        <f t="shared" si="23"/>
        <v>1022.9621335889033</v>
      </c>
      <c r="G360" s="13">
        <f t="shared" si="24"/>
        <v>86579.555117962082</v>
      </c>
    </row>
    <row r="361" spans="2:7">
      <c r="B361" s="1">
        <v>286</v>
      </c>
      <c r="C361" s="12">
        <f t="shared" si="20"/>
        <v>86579.555117962082</v>
      </c>
      <c r="D361" s="13">
        <f t="shared" si="21"/>
        <v>1296.72</v>
      </c>
      <c r="E361" s="13">
        <f t="shared" si="22"/>
        <v>270.5611097436315</v>
      </c>
      <c r="F361" s="13">
        <f t="shared" si="23"/>
        <v>1026.1588902563685</v>
      </c>
      <c r="G361" s="13">
        <f t="shared" si="24"/>
        <v>85553.396227705714</v>
      </c>
    </row>
    <row r="362" spans="2:7">
      <c r="B362" s="1">
        <v>287</v>
      </c>
      <c r="C362" s="12">
        <f t="shared" si="20"/>
        <v>85553.396227705714</v>
      </c>
      <c r="D362" s="13">
        <f t="shared" si="21"/>
        <v>1296.72</v>
      </c>
      <c r="E362" s="13">
        <f t="shared" si="22"/>
        <v>267.35436321158033</v>
      </c>
      <c r="F362" s="13">
        <f t="shared" si="23"/>
        <v>1029.3656367884196</v>
      </c>
      <c r="G362" s="13">
        <f t="shared" si="24"/>
        <v>84524.030590917289</v>
      </c>
    </row>
    <row r="363" spans="2:7">
      <c r="B363" s="1">
        <v>288</v>
      </c>
      <c r="C363" s="12">
        <f t="shared" si="20"/>
        <v>84524.030590917289</v>
      </c>
      <c r="D363" s="13">
        <f t="shared" si="21"/>
        <v>1296.72</v>
      </c>
      <c r="E363" s="13">
        <f t="shared" si="22"/>
        <v>264.13759559661651</v>
      </c>
      <c r="F363" s="13">
        <f t="shared" si="23"/>
        <v>1032.5824044033834</v>
      </c>
      <c r="G363" s="13">
        <f t="shared" si="24"/>
        <v>83491.44818651391</v>
      </c>
    </row>
    <row r="364" spans="2:7">
      <c r="B364" s="1">
        <v>289</v>
      </c>
      <c r="C364" s="12">
        <f t="shared" si="20"/>
        <v>83491.44818651391</v>
      </c>
      <c r="D364" s="13">
        <f t="shared" si="21"/>
        <v>1296.72</v>
      </c>
      <c r="E364" s="13">
        <f t="shared" si="22"/>
        <v>260.91077558285593</v>
      </c>
      <c r="F364" s="13">
        <f t="shared" si="23"/>
        <v>1035.8092244171442</v>
      </c>
      <c r="G364" s="13">
        <f t="shared" si="24"/>
        <v>82455.638962096768</v>
      </c>
    </row>
    <row r="365" spans="2:7">
      <c r="B365" s="1">
        <v>290</v>
      </c>
      <c r="C365" s="12">
        <f t="shared" si="20"/>
        <v>82455.638962096768</v>
      </c>
      <c r="D365" s="13">
        <f t="shared" si="21"/>
        <v>1296.72</v>
      </c>
      <c r="E365" s="13">
        <f t="shared" si="22"/>
        <v>257.67387175655239</v>
      </c>
      <c r="F365" s="13">
        <f t="shared" si="23"/>
        <v>1039.0461282434476</v>
      </c>
      <c r="G365" s="13">
        <f t="shared" si="24"/>
        <v>81416.592833853327</v>
      </c>
    </row>
    <row r="366" spans="2:7">
      <c r="B366" s="1">
        <v>291</v>
      </c>
      <c r="C366" s="12">
        <f t="shared" si="20"/>
        <v>81416.592833853327</v>
      </c>
      <c r="D366" s="13">
        <f t="shared" si="21"/>
        <v>1296.72</v>
      </c>
      <c r="E366" s="13">
        <f t="shared" si="22"/>
        <v>254.42685260579162</v>
      </c>
      <c r="F366" s="13">
        <f t="shared" si="23"/>
        <v>1042.2931473942085</v>
      </c>
      <c r="G366" s="13">
        <f t="shared" si="24"/>
        <v>80374.299686459111</v>
      </c>
    </row>
    <row r="367" spans="2:7">
      <c r="B367" s="1">
        <v>292</v>
      </c>
      <c r="C367" s="12">
        <f t="shared" si="20"/>
        <v>80374.299686459111</v>
      </c>
      <c r="D367" s="13">
        <f t="shared" si="21"/>
        <v>1296.72</v>
      </c>
      <c r="E367" s="13">
        <f t="shared" si="22"/>
        <v>251.16968652018474</v>
      </c>
      <c r="F367" s="13">
        <f t="shared" si="23"/>
        <v>1045.5503134798153</v>
      </c>
      <c r="G367" s="13">
        <f t="shared" si="24"/>
        <v>79328.749372979291</v>
      </c>
    </row>
    <row r="368" spans="2:7">
      <c r="B368" s="1">
        <v>293</v>
      </c>
      <c r="C368" s="12">
        <f t="shared" si="20"/>
        <v>79328.749372979291</v>
      </c>
      <c r="D368" s="13">
        <f t="shared" si="21"/>
        <v>1296.72</v>
      </c>
      <c r="E368" s="13">
        <f t="shared" si="22"/>
        <v>247.90234179056029</v>
      </c>
      <c r="F368" s="13">
        <f t="shared" si="23"/>
        <v>1048.8176582094397</v>
      </c>
      <c r="G368" s="13">
        <f t="shared" si="24"/>
        <v>78279.931714769846</v>
      </c>
    </row>
    <row r="369" spans="2:7">
      <c r="B369" s="1">
        <v>294</v>
      </c>
      <c r="C369" s="12">
        <f t="shared" si="20"/>
        <v>78279.931714769846</v>
      </c>
      <c r="D369" s="13">
        <f t="shared" si="21"/>
        <v>1296.72</v>
      </c>
      <c r="E369" s="13">
        <f t="shared" si="22"/>
        <v>244.62478660865577</v>
      </c>
      <c r="F369" s="13">
        <f t="shared" si="23"/>
        <v>1052.0952133913443</v>
      </c>
      <c r="G369" s="13">
        <f t="shared" si="24"/>
        <v>77227.836501378508</v>
      </c>
    </row>
    <row r="370" spans="2:7">
      <c r="B370" s="1">
        <v>295</v>
      </c>
      <c r="C370" s="12">
        <f t="shared" si="20"/>
        <v>77227.836501378508</v>
      </c>
      <c r="D370" s="13">
        <f t="shared" si="21"/>
        <v>1296.72</v>
      </c>
      <c r="E370" s="13">
        <f t="shared" si="22"/>
        <v>241.33698906680783</v>
      </c>
      <c r="F370" s="13">
        <f t="shared" si="23"/>
        <v>1055.3830109331923</v>
      </c>
      <c r="G370" s="13">
        <f t="shared" si="24"/>
        <v>76172.453490445318</v>
      </c>
    </row>
    <row r="371" spans="2:7">
      <c r="B371" s="1">
        <v>296</v>
      </c>
      <c r="C371" s="12">
        <f t="shared" si="20"/>
        <v>76172.453490445318</v>
      </c>
      <c r="D371" s="13">
        <f t="shared" si="21"/>
        <v>1296.72</v>
      </c>
      <c r="E371" s="13">
        <f t="shared" si="22"/>
        <v>238.03891715764163</v>
      </c>
      <c r="F371" s="13">
        <f t="shared" si="23"/>
        <v>1058.6810828423584</v>
      </c>
      <c r="G371" s="13">
        <f t="shared" si="24"/>
        <v>75113.772407602955</v>
      </c>
    </row>
    <row r="372" spans="2:7">
      <c r="B372" s="1">
        <v>297</v>
      </c>
      <c r="C372" s="12">
        <f t="shared" si="20"/>
        <v>75113.772407602955</v>
      </c>
      <c r="D372" s="13">
        <f t="shared" si="21"/>
        <v>1296.72</v>
      </c>
      <c r="E372" s="13">
        <f t="shared" si="22"/>
        <v>234.73053877375924</v>
      </c>
      <c r="F372" s="13">
        <f t="shared" si="23"/>
        <v>1061.9894612262408</v>
      </c>
      <c r="G372" s="13">
        <f t="shared" si="24"/>
        <v>74051.782946376712</v>
      </c>
    </row>
    <row r="373" spans="2:7">
      <c r="B373" s="1">
        <v>298</v>
      </c>
      <c r="C373" s="12">
        <f t="shared" si="20"/>
        <v>74051.782946376712</v>
      </c>
      <c r="D373" s="13">
        <f t="shared" si="21"/>
        <v>1296.72</v>
      </c>
      <c r="E373" s="13">
        <f t="shared" si="22"/>
        <v>231.41182170742721</v>
      </c>
      <c r="F373" s="13">
        <f t="shared" si="23"/>
        <v>1065.3081782925728</v>
      </c>
      <c r="G373" s="13">
        <f t="shared" si="24"/>
        <v>72986.474768084139</v>
      </c>
    </row>
    <row r="374" spans="2:7">
      <c r="B374" s="1">
        <v>299</v>
      </c>
      <c r="C374" s="12">
        <f t="shared" si="20"/>
        <v>72986.474768084139</v>
      </c>
      <c r="D374" s="13">
        <f t="shared" si="21"/>
        <v>1296.72</v>
      </c>
      <c r="E374" s="13">
        <f t="shared" si="22"/>
        <v>228.08273365026295</v>
      </c>
      <c r="F374" s="13">
        <f t="shared" si="23"/>
        <v>1068.637266349737</v>
      </c>
      <c r="G374" s="13">
        <f t="shared" si="24"/>
        <v>71917.837501734408</v>
      </c>
    </row>
    <row r="375" spans="2:7">
      <c r="B375" s="1">
        <v>300</v>
      </c>
      <c r="C375" s="12">
        <f t="shared" si="20"/>
        <v>71917.837501734408</v>
      </c>
      <c r="D375" s="13">
        <f t="shared" si="21"/>
        <v>1296.72</v>
      </c>
      <c r="E375" s="13">
        <f t="shared" si="22"/>
        <v>224.74324219292001</v>
      </c>
      <c r="F375" s="13">
        <f t="shared" si="23"/>
        <v>1071.97675780708</v>
      </c>
      <c r="G375" s="13">
        <f t="shared" si="24"/>
        <v>70845.860743927333</v>
      </c>
    </row>
    <row r="376" spans="2:7">
      <c r="B376" s="1">
        <v>301</v>
      </c>
      <c r="C376" s="12">
        <f t="shared" si="20"/>
        <v>70845.860743927333</v>
      </c>
      <c r="D376" s="13">
        <f t="shared" si="21"/>
        <v>1296.72</v>
      </c>
      <c r="E376" s="13">
        <f t="shared" si="22"/>
        <v>221.39331482477292</v>
      </c>
      <c r="F376" s="13">
        <f t="shared" si="23"/>
        <v>1075.3266851752271</v>
      </c>
      <c r="G376" s="13">
        <f t="shared" si="24"/>
        <v>69770.534058752106</v>
      </c>
    </row>
    <row r="377" spans="2:7">
      <c r="B377" s="1">
        <v>302</v>
      </c>
      <c r="C377" s="12">
        <f t="shared" si="20"/>
        <v>69770.534058752106</v>
      </c>
      <c r="D377" s="13">
        <f t="shared" si="21"/>
        <v>1296.72</v>
      </c>
      <c r="E377" s="13">
        <f t="shared" si="22"/>
        <v>218.03291893360031</v>
      </c>
      <c r="F377" s="13">
        <f t="shared" si="23"/>
        <v>1078.6870810663997</v>
      </c>
      <c r="G377" s="13">
        <f t="shared" si="24"/>
        <v>68691.846977685709</v>
      </c>
    </row>
    <row r="378" spans="2:7">
      <c r="B378" s="1">
        <v>303</v>
      </c>
      <c r="C378" s="12">
        <f t="shared" si="20"/>
        <v>68691.846977685709</v>
      </c>
      <c r="D378" s="13">
        <f t="shared" si="21"/>
        <v>1296.72</v>
      </c>
      <c r="E378" s="13">
        <f t="shared" si="22"/>
        <v>214.66202180526784</v>
      </c>
      <c r="F378" s="13">
        <f t="shared" si="23"/>
        <v>1082.0579781947322</v>
      </c>
      <c r="G378" s="13">
        <f t="shared" si="24"/>
        <v>67609.788999490978</v>
      </c>
    </row>
    <row r="379" spans="2:7">
      <c r="B379" s="1">
        <v>304</v>
      </c>
      <c r="C379" s="12">
        <f t="shared" si="20"/>
        <v>67609.788999490978</v>
      </c>
      <c r="D379" s="13">
        <f t="shared" si="21"/>
        <v>1296.72</v>
      </c>
      <c r="E379" s="13">
        <f t="shared" si="22"/>
        <v>211.28059062340932</v>
      </c>
      <c r="F379" s="13">
        <f t="shared" si="23"/>
        <v>1085.4394093765907</v>
      </c>
      <c r="G379" s="13">
        <f t="shared" si="24"/>
        <v>66524.349590114391</v>
      </c>
    </row>
    <row r="380" spans="2:7">
      <c r="B380" s="1">
        <v>305</v>
      </c>
      <c r="C380" s="12">
        <f t="shared" si="20"/>
        <v>66524.349590114391</v>
      </c>
      <c r="D380" s="13">
        <f t="shared" si="21"/>
        <v>1296.72</v>
      </c>
      <c r="E380" s="13">
        <f t="shared" si="22"/>
        <v>207.88859246910746</v>
      </c>
      <c r="F380" s="13">
        <f t="shared" si="23"/>
        <v>1088.8314075308926</v>
      </c>
      <c r="G380" s="13">
        <f t="shared" si="24"/>
        <v>65435.518182583495</v>
      </c>
    </row>
    <row r="381" spans="2:7">
      <c r="B381" s="1">
        <v>306</v>
      </c>
      <c r="C381" s="12">
        <f t="shared" si="20"/>
        <v>65435.518182583495</v>
      </c>
      <c r="D381" s="13">
        <f t="shared" si="21"/>
        <v>1296.72</v>
      </c>
      <c r="E381" s="13">
        <f t="shared" si="22"/>
        <v>204.48599432057344</v>
      </c>
      <c r="F381" s="13">
        <f t="shared" si="23"/>
        <v>1092.2340056794267</v>
      </c>
      <c r="G381" s="13">
        <f t="shared" si="24"/>
        <v>64343.284176904068</v>
      </c>
    </row>
    <row r="382" spans="2:7">
      <c r="B382" s="1">
        <v>307</v>
      </c>
      <c r="C382" s="12">
        <f t="shared" si="20"/>
        <v>64343.284176904068</v>
      </c>
      <c r="D382" s="13">
        <f t="shared" si="21"/>
        <v>1296.72</v>
      </c>
      <c r="E382" s="13">
        <f t="shared" si="22"/>
        <v>201.0727630528252</v>
      </c>
      <c r="F382" s="13">
        <f t="shared" si="23"/>
        <v>1095.6472369471749</v>
      </c>
      <c r="G382" s="13">
        <f t="shared" si="24"/>
        <v>63247.636939956894</v>
      </c>
    </row>
    <row r="383" spans="2:7">
      <c r="B383" s="1">
        <v>308</v>
      </c>
      <c r="C383" s="12">
        <f t="shared" si="20"/>
        <v>63247.636939956894</v>
      </c>
      <c r="D383" s="13">
        <f t="shared" si="21"/>
        <v>1296.72</v>
      </c>
      <c r="E383" s="13">
        <f t="shared" si="22"/>
        <v>197.64886543736529</v>
      </c>
      <c r="F383" s="13">
        <f t="shared" si="23"/>
        <v>1099.0711345626348</v>
      </c>
      <c r="G383" s="13">
        <f t="shared" si="24"/>
        <v>62148.565805394261</v>
      </c>
    </row>
    <row r="384" spans="2:7">
      <c r="B384" s="1">
        <v>309</v>
      </c>
      <c r="C384" s="12">
        <f t="shared" si="20"/>
        <v>62148.565805394261</v>
      </c>
      <c r="D384" s="13">
        <f t="shared" si="21"/>
        <v>1296.72</v>
      </c>
      <c r="E384" s="13">
        <f t="shared" si="22"/>
        <v>194.21426814185705</v>
      </c>
      <c r="F384" s="13">
        <f t="shared" si="23"/>
        <v>1102.505731858143</v>
      </c>
      <c r="G384" s="13">
        <f t="shared" si="24"/>
        <v>61046.060073536115</v>
      </c>
    </row>
    <row r="385" spans="2:7">
      <c r="B385" s="1">
        <v>310</v>
      </c>
      <c r="C385" s="12">
        <f t="shared" si="20"/>
        <v>61046.060073536115</v>
      </c>
      <c r="D385" s="13">
        <f t="shared" si="21"/>
        <v>1296.72</v>
      </c>
      <c r="E385" s="13">
        <f t="shared" si="22"/>
        <v>190.76893772980034</v>
      </c>
      <c r="F385" s="13">
        <f t="shared" si="23"/>
        <v>1105.9510622701996</v>
      </c>
      <c r="G385" s="13">
        <f t="shared" si="24"/>
        <v>59940.109011265915</v>
      </c>
    </row>
    <row r="386" spans="2:7">
      <c r="B386" s="1">
        <v>311</v>
      </c>
      <c r="C386" s="12">
        <f t="shared" si="20"/>
        <v>59940.109011265915</v>
      </c>
      <c r="D386" s="13">
        <f t="shared" si="21"/>
        <v>1296.72</v>
      </c>
      <c r="E386" s="13">
        <f t="shared" si="22"/>
        <v>187.31284066020598</v>
      </c>
      <c r="F386" s="13">
        <f t="shared" si="23"/>
        <v>1109.4071593397941</v>
      </c>
      <c r="G386" s="13">
        <f t="shared" si="24"/>
        <v>58830.701851926118</v>
      </c>
    </row>
    <row r="387" spans="2:7">
      <c r="B387" s="1">
        <v>312</v>
      </c>
      <c r="C387" s="12">
        <f t="shared" si="20"/>
        <v>58830.701851926118</v>
      </c>
      <c r="D387" s="13">
        <f t="shared" si="21"/>
        <v>1296.72</v>
      </c>
      <c r="E387" s="13">
        <f t="shared" si="22"/>
        <v>183.84594328726914</v>
      </c>
      <c r="F387" s="13">
        <f t="shared" si="23"/>
        <v>1112.8740567127309</v>
      </c>
      <c r="G387" s="13">
        <f t="shared" si="24"/>
        <v>57717.827795213387</v>
      </c>
    </row>
    <row r="388" spans="2:7">
      <c r="B388" s="1">
        <v>313</v>
      </c>
      <c r="C388" s="12">
        <f t="shared" si="20"/>
        <v>57717.827795213387</v>
      </c>
      <c r="D388" s="13">
        <f t="shared" si="21"/>
        <v>1296.72</v>
      </c>
      <c r="E388" s="13">
        <f t="shared" si="22"/>
        <v>180.36821186004181</v>
      </c>
      <c r="F388" s="13">
        <f t="shared" si="23"/>
        <v>1116.3517881399582</v>
      </c>
      <c r="G388" s="13">
        <f t="shared" si="24"/>
        <v>56601.476007073426</v>
      </c>
    </row>
    <row r="389" spans="2:7">
      <c r="B389" s="1">
        <v>314</v>
      </c>
      <c r="C389" s="12">
        <f t="shared" si="20"/>
        <v>56601.476007073426</v>
      </c>
      <c r="D389" s="13">
        <f t="shared" si="21"/>
        <v>1296.72</v>
      </c>
      <c r="E389" s="13">
        <f t="shared" si="22"/>
        <v>176.87961252210445</v>
      </c>
      <c r="F389" s="13">
        <f t="shared" si="23"/>
        <v>1119.8403874778955</v>
      </c>
      <c r="G389" s="13">
        <f t="shared" si="24"/>
        <v>55481.63561959553</v>
      </c>
    </row>
    <row r="390" spans="2:7">
      <c r="B390" s="1">
        <v>315</v>
      </c>
      <c r="C390" s="12">
        <f t="shared" si="20"/>
        <v>55481.63561959553</v>
      </c>
      <c r="D390" s="13">
        <f t="shared" si="21"/>
        <v>1296.72</v>
      </c>
      <c r="E390" s="13">
        <f t="shared" si="22"/>
        <v>173.38011131123605</v>
      </c>
      <c r="F390" s="13">
        <f t="shared" si="23"/>
        <v>1123.3398886887639</v>
      </c>
      <c r="G390" s="13">
        <f t="shared" si="24"/>
        <v>54358.295730906764</v>
      </c>
    </row>
    <row r="391" spans="2:7">
      <c r="B391" s="1">
        <v>316</v>
      </c>
      <c r="C391" s="12">
        <f t="shared" si="20"/>
        <v>54358.295730906764</v>
      </c>
      <c r="D391" s="13">
        <f t="shared" si="21"/>
        <v>1296.72</v>
      </c>
      <c r="E391" s="13">
        <f t="shared" si="22"/>
        <v>169.86967415908364</v>
      </c>
      <c r="F391" s="13">
        <f t="shared" si="23"/>
        <v>1126.8503258409164</v>
      </c>
      <c r="G391" s="13">
        <f t="shared" si="24"/>
        <v>53231.445405065846</v>
      </c>
    </row>
    <row r="392" spans="2:7">
      <c r="B392" s="1">
        <v>317</v>
      </c>
      <c r="C392" s="12">
        <f t="shared" si="20"/>
        <v>53231.445405065846</v>
      </c>
      <c r="D392" s="13">
        <f t="shared" si="21"/>
        <v>1296.72</v>
      </c>
      <c r="E392" s="13">
        <f t="shared" si="22"/>
        <v>166.34826689083076</v>
      </c>
      <c r="F392" s="13">
        <f t="shared" si="23"/>
        <v>1130.3717331091693</v>
      </c>
      <c r="G392" s="13">
        <f t="shared" si="24"/>
        <v>52101.073671956678</v>
      </c>
    </row>
    <row r="393" spans="2:7">
      <c r="B393" s="1">
        <v>318</v>
      </c>
      <c r="C393" s="12">
        <f t="shared" si="20"/>
        <v>52101.073671956678</v>
      </c>
      <c r="D393" s="13">
        <f t="shared" si="21"/>
        <v>1296.72</v>
      </c>
      <c r="E393" s="13">
        <f t="shared" si="22"/>
        <v>162.81585522486461</v>
      </c>
      <c r="F393" s="13">
        <f t="shared" si="23"/>
        <v>1133.9041447751354</v>
      </c>
      <c r="G393" s="13">
        <f t="shared" si="24"/>
        <v>50967.169527181541</v>
      </c>
    </row>
    <row r="394" spans="2:7">
      <c r="B394" s="1">
        <v>319</v>
      </c>
      <c r="C394" s="12">
        <f t="shared" si="20"/>
        <v>50967.169527181541</v>
      </c>
      <c r="D394" s="13">
        <f t="shared" si="21"/>
        <v>1296.72</v>
      </c>
      <c r="E394" s="13">
        <f t="shared" si="22"/>
        <v>159.27240477244231</v>
      </c>
      <c r="F394" s="13">
        <f t="shared" si="23"/>
        <v>1137.4475952275577</v>
      </c>
      <c r="G394" s="13">
        <f t="shared" si="24"/>
        <v>49829.72193195398</v>
      </c>
    </row>
    <row r="395" spans="2:7">
      <c r="B395" s="1">
        <v>320</v>
      </c>
      <c r="C395" s="12">
        <f t="shared" si="20"/>
        <v>49829.72193195398</v>
      </c>
      <c r="D395" s="13">
        <f t="shared" si="21"/>
        <v>1296.72</v>
      </c>
      <c r="E395" s="13">
        <f t="shared" si="22"/>
        <v>155.71788103735619</v>
      </c>
      <c r="F395" s="13">
        <f t="shared" si="23"/>
        <v>1141.0021189626439</v>
      </c>
      <c r="G395" s="13">
        <f t="shared" si="24"/>
        <v>48688.719812991338</v>
      </c>
    </row>
    <row r="396" spans="2:7">
      <c r="B396" s="1">
        <v>321</v>
      </c>
      <c r="C396" s="12">
        <f t="shared" si="20"/>
        <v>48688.719812991338</v>
      </c>
      <c r="D396" s="13">
        <f t="shared" si="21"/>
        <v>1296.72</v>
      </c>
      <c r="E396" s="13">
        <f t="shared" si="22"/>
        <v>152.15224941559794</v>
      </c>
      <c r="F396" s="13">
        <f t="shared" si="23"/>
        <v>1144.5677505844021</v>
      </c>
      <c r="G396" s="13">
        <f t="shared" si="24"/>
        <v>47544.152062406938</v>
      </c>
    </row>
    <row r="397" spans="2:7">
      <c r="B397" s="1">
        <v>322</v>
      </c>
      <c r="C397" s="12">
        <f t="shared" si="20"/>
        <v>47544.152062406938</v>
      </c>
      <c r="D397" s="13">
        <f t="shared" si="21"/>
        <v>1296.72</v>
      </c>
      <c r="E397" s="13">
        <f t="shared" si="22"/>
        <v>148.57547519502168</v>
      </c>
      <c r="F397" s="13">
        <f t="shared" si="23"/>
        <v>1148.1445248049783</v>
      </c>
      <c r="G397" s="13">
        <f t="shared" si="24"/>
        <v>46396.007537601959</v>
      </c>
    </row>
    <row r="398" spans="2:7">
      <c r="B398" s="1">
        <v>323</v>
      </c>
      <c r="C398" s="12">
        <f t="shared" ref="C398:C435" si="25">G397</f>
        <v>46396.007537601959</v>
      </c>
      <c r="D398" s="13">
        <f t="shared" ref="D398:D435" si="26">1296.72</f>
        <v>1296.72</v>
      </c>
      <c r="E398" s="13">
        <f t="shared" ref="E398:E435" si="27">C398*3.75%/12</f>
        <v>144.98752355500611</v>
      </c>
      <c r="F398" s="13">
        <f t="shared" ref="F398:F435" si="28">D398-E398</f>
        <v>1151.7324764449938</v>
      </c>
      <c r="G398" s="13">
        <f t="shared" ref="G398:G435" si="29">C398-F398</f>
        <v>45244.275061156965</v>
      </c>
    </row>
    <row r="399" spans="2:7">
      <c r="B399" s="1">
        <v>324</v>
      </c>
      <c r="C399" s="12">
        <f t="shared" si="25"/>
        <v>45244.275061156965</v>
      </c>
      <c r="D399" s="13">
        <f t="shared" si="26"/>
        <v>1296.72</v>
      </c>
      <c r="E399" s="13">
        <f t="shared" si="27"/>
        <v>141.3883595661155</v>
      </c>
      <c r="F399" s="13">
        <f t="shared" si="28"/>
        <v>1155.3316404338846</v>
      </c>
      <c r="G399" s="13">
        <f t="shared" si="29"/>
        <v>44088.943420723081</v>
      </c>
    </row>
    <row r="400" spans="2:7">
      <c r="B400" s="1">
        <v>325</v>
      </c>
      <c r="C400" s="12">
        <f t="shared" si="25"/>
        <v>44088.943420723081</v>
      </c>
      <c r="D400" s="13">
        <f t="shared" si="26"/>
        <v>1296.72</v>
      </c>
      <c r="E400" s="13">
        <f t="shared" si="27"/>
        <v>137.77794818975963</v>
      </c>
      <c r="F400" s="13">
        <f t="shared" si="28"/>
        <v>1158.9420518102404</v>
      </c>
      <c r="G400" s="13">
        <f t="shared" si="29"/>
        <v>42930.001368912839</v>
      </c>
    </row>
    <row r="401" spans="2:7">
      <c r="B401" s="1">
        <v>326</v>
      </c>
      <c r="C401" s="12">
        <f t="shared" si="25"/>
        <v>42930.001368912839</v>
      </c>
      <c r="D401" s="13">
        <f t="shared" si="26"/>
        <v>1296.72</v>
      </c>
      <c r="E401" s="13">
        <f t="shared" si="27"/>
        <v>134.15625427785261</v>
      </c>
      <c r="F401" s="13">
        <f t="shared" si="28"/>
        <v>1162.5637457221474</v>
      </c>
      <c r="G401" s="13">
        <f t="shared" si="29"/>
        <v>41767.437623190694</v>
      </c>
    </row>
    <row r="402" spans="2:7">
      <c r="B402" s="1">
        <v>327</v>
      </c>
      <c r="C402" s="12">
        <f t="shared" si="25"/>
        <v>41767.437623190694</v>
      </c>
      <c r="D402" s="13">
        <f t="shared" si="26"/>
        <v>1296.72</v>
      </c>
      <c r="E402" s="13">
        <f t="shared" si="27"/>
        <v>130.52324257247091</v>
      </c>
      <c r="F402" s="13">
        <f t="shared" si="28"/>
        <v>1166.1967574275291</v>
      </c>
      <c r="G402" s="13">
        <f t="shared" si="29"/>
        <v>40601.240865763168</v>
      </c>
    </row>
    <row r="403" spans="2:7">
      <c r="B403" s="1">
        <v>328</v>
      </c>
      <c r="C403" s="12">
        <f t="shared" si="25"/>
        <v>40601.240865763168</v>
      </c>
      <c r="D403" s="13">
        <f t="shared" si="26"/>
        <v>1296.72</v>
      </c>
      <c r="E403" s="13">
        <f t="shared" si="27"/>
        <v>126.87887770550991</v>
      </c>
      <c r="F403" s="13">
        <f t="shared" si="28"/>
        <v>1169.8411222944901</v>
      </c>
      <c r="G403" s="13">
        <f t="shared" si="29"/>
        <v>39431.399743468675</v>
      </c>
    </row>
    <row r="404" spans="2:7">
      <c r="B404" s="1">
        <v>329</v>
      </c>
      <c r="C404" s="12">
        <f t="shared" si="25"/>
        <v>39431.399743468675</v>
      </c>
      <c r="D404" s="13">
        <f t="shared" si="26"/>
        <v>1296.72</v>
      </c>
      <c r="E404" s="13">
        <f t="shared" si="27"/>
        <v>123.22312419833962</v>
      </c>
      <c r="F404" s="13">
        <f t="shared" si="28"/>
        <v>1173.4968758016605</v>
      </c>
      <c r="G404" s="13">
        <f t="shared" si="29"/>
        <v>38257.902867667013</v>
      </c>
    </row>
    <row r="405" spans="2:7">
      <c r="B405" s="1">
        <v>330</v>
      </c>
      <c r="C405" s="12">
        <f t="shared" si="25"/>
        <v>38257.902867667013</v>
      </c>
      <c r="D405" s="13">
        <f t="shared" si="26"/>
        <v>1296.72</v>
      </c>
      <c r="E405" s="13">
        <f t="shared" si="27"/>
        <v>119.55594646145941</v>
      </c>
      <c r="F405" s="13">
        <f t="shared" si="28"/>
        <v>1177.1640535385407</v>
      </c>
      <c r="G405" s="13">
        <f t="shared" si="29"/>
        <v>37080.738814128475</v>
      </c>
    </row>
    <row r="406" spans="2:7">
      <c r="B406" s="1">
        <v>331</v>
      </c>
      <c r="C406" s="12">
        <f t="shared" si="25"/>
        <v>37080.738814128475</v>
      </c>
      <c r="D406" s="13">
        <f t="shared" si="26"/>
        <v>1296.72</v>
      </c>
      <c r="E406" s="13">
        <f t="shared" si="27"/>
        <v>115.87730879415147</v>
      </c>
      <c r="F406" s="13">
        <f t="shared" si="28"/>
        <v>1180.8426912058485</v>
      </c>
      <c r="G406" s="13">
        <f t="shared" si="29"/>
        <v>35899.896122922626</v>
      </c>
    </row>
    <row r="407" spans="2:7">
      <c r="B407" s="1">
        <v>332</v>
      </c>
      <c r="C407" s="12">
        <f t="shared" si="25"/>
        <v>35899.896122922626</v>
      </c>
      <c r="D407" s="13">
        <f t="shared" si="26"/>
        <v>1296.72</v>
      </c>
      <c r="E407" s="13">
        <f t="shared" si="27"/>
        <v>112.1871753841332</v>
      </c>
      <c r="F407" s="13">
        <f t="shared" si="28"/>
        <v>1184.5328246158667</v>
      </c>
      <c r="G407" s="13">
        <f t="shared" si="29"/>
        <v>34715.363298306758</v>
      </c>
    </row>
    <row r="408" spans="2:7">
      <c r="B408" s="1">
        <v>333</v>
      </c>
      <c r="C408" s="12">
        <f t="shared" si="25"/>
        <v>34715.363298306758</v>
      </c>
      <c r="D408" s="13">
        <f t="shared" si="26"/>
        <v>1296.72</v>
      </c>
      <c r="E408" s="13">
        <f t="shared" si="27"/>
        <v>108.48551030720863</v>
      </c>
      <c r="F408" s="13">
        <f t="shared" si="28"/>
        <v>1188.2344896927914</v>
      </c>
      <c r="G408" s="13">
        <f t="shared" si="29"/>
        <v>33527.128808613968</v>
      </c>
    </row>
    <row r="409" spans="2:7">
      <c r="B409" s="1">
        <v>334</v>
      </c>
      <c r="C409" s="12">
        <f t="shared" si="25"/>
        <v>33527.128808613968</v>
      </c>
      <c r="D409" s="13">
        <f t="shared" si="26"/>
        <v>1296.72</v>
      </c>
      <c r="E409" s="13">
        <f t="shared" si="27"/>
        <v>104.77227752691864</v>
      </c>
      <c r="F409" s="13">
        <f t="shared" si="28"/>
        <v>1191.9477224730813</v>
      </c>
      <c r="G409" s="13">
        <f t="shared" si="29"/>
        <v>32335.181086140889</v>
      </c>
    </row>
    <row r="410" spans="2:7">
      <c r="B410" s="1">
        <v>335</v>
      </c>
      <c r="C410" s="12">
        <f t="shared" si="25"/>
        <v>32335.181086140889</v>
      </c>
      <c r="D410" s="13">
        <f t="shared" si="26"/>
        <v>1296.72</v>
      </c>
      <c r="E410" s="13">
        <f t="shared" si="27"/>
        <v>101.04744089419027</v>
      </c>
      <c r="F410" s="13">
        <f t="shared" si="28"/>
        <v>1195.6725591058098</v>
      </c>
      <c r="G410" s="13">
        <f t="shared" si="29"/>
        <v>31139.508527035079</v>
      </c>
    </row>
    <row r="411" spans="2:7">
      <c r="B411" s="1">
        <v>336</v>
      </c>
      <c r="C411" s="12">
        <f t="shared" si="25"/>
        <v>31139.508527035079</v>
      </c>
      <c r="D411" s="13">
        <f t="shared" si="26"/>
        <v>1296.72</v>
      </c>
      <c r="E411" s="13">
        <f t="shared" si="27"/>
        <v>97.310964146984631</v>
      </c>
      <c r="F411" s="13">
        <f t="shared" si="28"/>
        <v>1199.4090358530154</v>
      </c>
      <c r="G411" s="13">
        <f t="shared" si="29"/>
        <v>29940.099491182064</v>
      </c>
    </row>
    <row r="412" spans="2:7">
      <c r="B412" s="1">
        <v>337</v>
      </c>
      <c r="C412" s="12">
        <f t="shared" si="25"/>
        <v>29940.099491182064</v>
      </c>
      <c r="D412" s="13">
        <f t="shared" si="26"/>
        <v>1296.72</v>
      </c>
      <c r="E412" s="13">
        <f t="shared" si="27"/>
        <v>93.562810909943948</v>
      </c>
      <c r="F412" s="13">
        <f t="shared" si="28"/>
        <v>1203.1571890900561</v>
      </c>
      <c r="G412" s="13">
        <f t="shared" si="29"/>
        <v>28736.942302092008</v>
      </c>
    </row>
    <row r="413" spans="2:7">
      <c r="B413" s="1">
        <v>338</v>
      </c>
      <c r="C413" s="12">
        <f t="shared" si="25"/>
        <v>28736.942302092008</v>
      </c>
      <c r="D413" s="13">
        <f t="shared" si="26"/>
        <v>1296.72</v>
      </c>
      <c r="E413" s="13">
        <f t="shared" si="27"/>
        <v>89.802944694037521</v>
      </c>
      <c r="F413" s="13">
        <f t="shared" si="28"/>
        <v>1206.9170553059625</v>
      </c>
      <c r="G413" s="13">
        <f t="shared" si="29"/>
        <v>27530.025246786045</v>
      </c>
    </row>
    <row r="414" spans="2:7">
      <c r="B414" s="1">
        <v>339</v>
      </c>
      <c r="C414" s="12">
        <f t="shared" si="25"/>
        <v>27530.025246786045</v>
      </c>
      <c r="D414" s="13">
        <f t="shared" si="26"/>
        <v>1296.72</v>
      </c>
      <c r="E414" s="13">
        <f t="shared" si="27"/>
        <v>86.031328896206389</v>
      </c>
      <c r="F414" s="13">
        <f t="shared" si="28"/>
        <v>1210.6886711037937</v>
      </c>
      <c r="G414" s="13">
        <f t="shared" si="29"/>
        <v>26319.33657568225</v>
      </c>
    </row>
    <row r="415" spans="2:7">
      <c r="B415" s="1">
        <v>340</v>
      </c>
      <c r="C415" s="12">
        <f t="shared" si="25"/>
        <v>26319.33657568225</v>
      </c>
      <c r="D415" s="13">
        <f t="shared" si="26"/>
        <v>1296.72</v>
      </c>
      <c r="E415" s="13">
        <f t="shared" si="27"/>
        <v>82.247926799007033</v>
      </c>
      <c r="F415" s="13">
        <f t="shared" si="28"/>
        <v>1214.472073200993</v>
      </c>
      <c r="G415" s="13">
        <f t="shared" si="29"/>
        <v>25104.864502481258</v>
      </c>
    </row>
    <row r="416" spans="2:7">
      <c r="B416" s="1">
        <v>341</v>
      </c>
      <c r="C416" s="12">
        <f t="shared" si="25"/>
        <v>25104.864502481258</v>
      </c>
      <c r="D416" s="13">
        <f t="shared" si="26"/>
        <v>1296.72</v>
      </c>
      <c r="E416" s="13">
        <f t="shared" si="27"/>
        <v>78.452701570253922</v>
      </c>
      <c r="F416" s="13">
        <f t="shared" si="28"/>
        <v>1218.267298429746</v>
      </c>
      <c r="G416" s="13">
        <f t="shared" si="29"/>
        <v>23886.597204051512</v>
      </c>
    </row>
    <row r="417" spans="2:7">
      <c r="B417" s="1">
        <v>342</v>
      </c>
      <c r="C417" s="12">
        <f t="shared" si="25"/>
        <v>23886.597204051512</v>
      </c>
      <c r="D417" s="13">
        <f t="shared" si="26"/>
        <v>1296.72</v>
      </c>
      <c r="E417" s="13">
        <f t="shared" si="27"/>
        <v>74.645616262660965</v>
      </c>
      <c r="F417" s="13">
        <f t="shared" si="28"/>
        <v>1222.0743837373391</v>
      </c>
      <c r="G417" s="13">
        <f t="shared" si="29"/>
        <v>22664.522820314174</v>
      </c>
    </row>
    <row r="418" spans="2:7">
      <c r="B418" s="1">
        <v>343</v>
      </c>
      <c r="C418" s="12">
        <f t="shared" si="25"/>
        <v>22664.522820314174</v>
      </c>
      <c r="D418" s="13">
        <f t="shared" si="26"/>
        <v>1296.72</v>
      </c>
      <c r="E418" s="13">
        <f t="shared" si="27"/>
        <v>70.826633813481791</v>
      </c>
      <c r="F418" s="13">
        <f t="shared" si="28"/>
        <v>1225.8933661865183</v>
      </c>
      <c r="G418" s="13">
        <f t="shared" si="29"/>
        <v>21438.629454127655</v>
      </c>
    </row>
    <row r="419" spans="2:7">
      <c r="B419" s="1">
        <v>344</v>
      </c>
      <c r="C419" s="12">
        <f t="shared" si="25"/>
        <v>21438.629454127655</v>
      </c>
      <c r="D419" s="13">
        <f t="shared" si="26"/>
        <v>1296.72</v>
      </c>
      <c r="E419" s="13">
        <f t="shared" si="27"/>
        <v>66.995717044148918</v>
      </c>
      <c r="F419" s="13">
        <f t="shared" si="28"/>
        <v>1229.7242829558511</v>
      </c>
      <c r="G419" s="13">
        <f t="shared" si="29"/>
        <v>20208.905171171802</v>
      </c>
    </row>
    <row r="420" spans="2:7">
      <c r="B420" s="1">
        <v>345</v>
      </c>
      <c r="C420" s="12">
        <f t="shared" si="25"/>
        <v>20208.905171171802</v>
      </c>
      <c r="D420" s="13">
        <f t="shared" si="26"/>
        <v>1296.72</v>
      </c>
      <c r="E420" s="13">
        <f t="shared" si="27"/>
        <v>63.152828659911876</v>
      </c>
      <c r="F420" s="13">
        <f t="shared" si="28"/>
        <v>1233.5671713400882</v>
      </c>
      <c r="G420" s="13">
        <f t="shared" si="29"/>
        <v>18975.337999831714</v>
      </c>
    </row>
    <row r="421" spans="2:7">
      <c r="B421" s="1">
        <v>346</v>
      </c>
      <c r="C421" s="12">
        <f t="shared" si="25"/>
        <v>18975.337999831714</v>
      </c>
      <c r="D421" s="13">
        <f t="shared" si="26"/>
        <v>1296.72</v>
      </c>
      <c r="E421" s="13">
        <f t="shared" si="27"/>
        <v>59.297931249474111</v>
      </c>
      <c r="F421" s="13">
        <f t="shared" si="28"/>
        <v>1237.422068750526</v>
      </c>
      <c r="G421" s="13">
        <f t="shared" si="29"/>
        <v>17737.915931081188</v>
      </c>
    </row>
    <row r="422" spans="2:7">
      <c r="B422" s="1">
        <v>347</v>
      </c>
      <c r="C422" s="12">
        <f t="shared" si="25"/>
        <v>17737.915931081188</v>
      </c>
      <c r="D422" s="13">
        <f t="shared" si="26"/>
        <v>1296.72</v>
      </c>
      <c r="E422" s="13">
        <f t="shared" si="27"/>
        <v>55.430987284628713</v>
      </c>
      <c r="F422" s="13">
        <f t="shared" si="28"/>
        <v>1241.2890127153714</v>
      </c>
      <c r="G422" s="13">
        <f t="shared" si="29"/>
        <v>16496.626918365815</v>
      </c>
    </row>
    <row r="423" spans="2:7">
      <c r="B423" s="1">
        <v>348</v>
      </c>
      <c r="C423" s="12">
        <f t="shared" si="25"/>
        <v>16496.626918365815</v>
      </c>
      <c r="D423" s="13">
        <f t="shared" si="26"/>
        <v>1296.72</v>
      </c>
      <c r="E423" s="13">
        <f t="shared" si="27"/>
        <v>51.551959119893176</v>
      </c>
      <c r="F423" s="13">
        <f t="shared" si="28"/>
        <v>1245.1680408801069</v>
      </c>
      <c r="G423" s="13">
        <f t="shared" si="29"/>
        <v>15251.458877485707</v>
      </c>
    </row>
    <row r="424" spans="2:7">
      <c r="B424" s="1">
        <v>349</v>
      </c>
      <c r="C424" s="12">
        <f t="shared" si="25"/>
        <v>15251.458877485707</v>
      </c>
      <c r="D424" s="13">
        <f t="shared" si="26"/>
        <v>1296.72</v>
      </c>
      <c r="E424" s="13">
        <f t="shared" si="27"/>
        <v>47.66080899214284</v>
      </c>
      <c r="F424" s="13">
        <f t="shared" si="28"/>
        <v>1249.0591910078572</v>
      </c>
      <c r="G424" s="13">
        <f t="shared" si="29"/>
        <v>14002.399686477851</v>
      </c>
    </row>
    <row r="425" spans="2:7">
      <c r="B425" s="1">
        <v>350</v>
      </c>
      <c r="C425" s="12">
        <f t="shared" si="25"/>
        <v>14002.399686477851</v>
      </c>
      <c r="D425" s="13">
        <f t="shared" si="26"/>
        <v>1296.72</v>
      </c>
      <c r="E425" s="13">
        <f t="shared" si="27"/>
        <v>43.75749902024328</v>
      </c>
      <c r="F425" s="13">
        <f t="shared" si="28"/>
        <v>1252.9625009797567</v>
      </c>
      <c r="G425" s="13">
        <f t="shared" si="29"/>
        <v>12749.437185498095</v>
      </c>
    </row>
    <row r="426" spans="2:7">
      <c r="B426" s="1">
        <v>351</v>
      </c>
      <c r="C426" s="12">
        <f t="shared" si="25"/>
        <v>12749.437185498095</v>
      </c>
      <c r="D426" s="13">
        <f t="shared" si="26"/>
        <v>1296.72</v>
      </c>
      <c r="E426" s="13">
        <f t="shared" si="27"/>
        <v>39.841991204681541</v>
      </c>
      <c r="F426" s="13">
        <f t="shared" si="28"/>
        <v>1256.8780087953185</v>
      </c>
      <c r="G426" s="13">
        <f t="shared" si="29"/>
        <v>11492.559176702776</v>
      </c>
    </row>
    <row r="427" spans="2:7">
      <c r="B427" s="1">
        <v>352</v>
      </c>
      <c r="C427" s="12">
        <f t="shared" si="25"/>
        <v>11492.559176702776</v>
      </c>
      <c r="D427" s="13">
        <f t="shared" si="26"/>
        <v>1296.72</v>
      </c>
      <c r="E427" s="13">
        <f t="shared" si="27"/>
        <v>35.914247427196173</v>
      </c>
      <c r="F427" s="13">
        <f t="shared" si="28"/>
        <v>1260.8057525728038</v>
      </c>
      <c r="G427" s="13">
        <f t="shared" si="29"/>
        <v>10231.753424129973</v>
      </c>
    </row>
    <row r="428" spans="2:7">
      <c r="B428" s="1">
        <v>353</v>
      </c>
      <c r="C428" s="12">
        <f t="shared" si="25"/>
        <v>10231.753424129973</v>
      </c>
      <c r="D428" s="13">
        <f t="shared" si="26"/>
        <v>1296.72</v>
      </c>
      <c r="E428" s="13">
        <f t="shared" si="27"/>
        <v>31.974229450406167</v>
      </c>
      <c r="F428" s="13">
        <f t="shared" si="28"/>
        <v>1264.7457705495938</v>
      </c>
      <c r="G428" s="13">
        <f t="shared" si="29"/>
        <v>8967.0076535803782</v>
      </c>
    </row>
    <row r="429" spans="2:7">
      <c r="B429" s="1">
        <v>354</v>
      </c>
      <c r="C429" s="12">
        <f t="shared" si="25"/>
        <v>8967.0076535803782</v>
      </c>
      <c r="D429" s="13">
        <f t="shared" si="26"/>
        <v>1296.72</v>
      </c>
      <c r="E429" s="13">
        <f t="shared" si="27"/>
        <v>28.02189891743868</v>
      </c>
      <c r="F429" s="13">
        <f t="shared" si="28"/>
        <v>1268.6981010825614</v>
      </c>
      <c r="G429" s="13">
        <f t="shared" si="29"/>
        <v>7698.3095524978171</v>
      </c>
    </row>
    <row r="430" spans="2:7">
      <c r="B430" s="1">
        <v>355</v>
      </c>
      <c r="C430" s="12">
        <f t="shared" si="25"/>
        <v>7698.3095524978171</v>
      </c>
      <c r="D430" s="13">
        <f t="shared" si="26"/>
        <v>1296.72</v>
      </c>
      <c r="E430" s="13">
        <f t="shared" si="27"/>
        <v>24.057217351555678</v>
      </c>
      <c r="F430" s="13">
        <f t="shared" si="28"/>
        <v>1272.6627826484444</v>
      </c>
      <c r="G430" s="13">
        <f t="shared" si="29"/>
        <v>6425.6467698493725</v>
      </c>
    </row>
    <row r="431" spans="2:7">
      <c r="B431" s="1">
        <v>356</v>
      </c>
      <c r="C431" s="12">
        <f t="shared" si="25"/>
        <v>6425.6467698493725</v>
      </c>
      <c r="D431" s="13">
        <f t="shared" si="26"/>
        <v>1296.72</v>
      </c>
      <c r="E431" s="13">
        <f t="shared" si="27"/>
        <v>20.080146155779289</v>
      </c>
      <c r="F431" s="13">
        <f t="shared" si="28"/>
        <v>1276.6398538442209</v>
      </c>
      <c r="G431" s="13">
        <f t="shared" si="29"/>
        <v>5149.0069160051517</v>
      </c>
    </row>
    <row r="432" spans="2:7">
      <c r="B432" s="1">
        <v>357</v>
      </c>
      <c r="C432" s="12">
        <f t="shared" si="25"/>
        <v>5149.0069160051517</v>
      </c>
      <c r="D432" s="13">
        <f t="shared" si="26"/>
        <v>1296.72</v>
      </c>
      <c r="E432" s="13">
        <f t="shared" si="27"/>
        <v>16.0906466125161</v>
      </c>
      <c r="F432" s="13">
        <f t="shared" si="28"/>
        <v>1280.6293533874839</v>
      </c>
      <c r="G432" s="13">
        <f t="shared" si="29"/>
        <v>3868.3775626176675</v>
      </c>
    </row>
    <row r="433" spans="1:11">
      <c r="B433" s="1">
        <v>358</v>
      </c>
      <c r="C433" s="12">
        <f t="shared" si="25"/>
        <v>3868.3775626176675</v>
      </c>
      <c r="D433" s="13">
        <f t="shared" si="26"/>
        <v>1296.72</v>
      </c>
      <c r="E433" s="13">
        <f t="shared" si="27"/>
        <v>12.088679883180211</v>
      </c>
      <c r="F433" s="13">
        <f t="shared" si="28"/>
        <v>1284.6313201168198</v>
      </c>
      <c r="G433" s="13">
        <f t="shared" si="29"/>
        <v>2583.746242500848</v>
      </c>
    </row>
    <row r="434" spans="1:11">
      <c r="B434" s="1">
        <v>359</v>
      </c>
      <c r="C434" s="12">
        <f t="shared" si="25"/>
        <v>2583.746242500848</v>
      </c>
      <c r="D434" s="13">
        <f t="shared" si="26"/>
        <v>1296.72</v>
      </c>
      <c r="E434" s="13">
        <f t="shared" si="27"/>
        <v>8.0742070078151489</v>
      </c>
      <c r="F434" s="13">
        <f t="shared" si="28"/>
        <v>1288.6457929921849</v>
      </c>
      <c r="G434" s="13">
        <f t="shared" si="29"/>
        <v>1295.1004495086631</v>
      </c>
    </row>
    <row r="435" spans="1:11">
      <c r="B435" s="1">
        <v>360</v>
      </c>
      <c r="C435" s="12">
        <f t="shared" si="25"/>
        <v>1295.1004495086631</v>
      </c>
      <c r="D435" s="13">
        <f t="shared" si="26"/>
        <v>1296.72</v>
      </c>
      <c r="E435" s="13">
        <f t="shared" si="27"/>
        <v>4.0471889047145719</v>
      </c>
      <c r="F435" s="13">
        <f t="shared" si="28"/>
        <v>1292.6728110952854</v>
      </c>
      <c r="G435" s="13">
        <f t="shared" si="29"/>
        <v>2.4276384133777356</v>
      </c>
      <c r="H435" s="6" t="s">
        <v>70</v>
      </c>
    </row>
    <row r="437" spans="1:11">
      <c r="A437" s="3" t="s">
        <v>74</v>
      </c>
      <c r="B437" s="2" t="s">
        <v>75</v>
      </c>
      <c r="C437" s="2"/>
      <c r="D437" s="2"/>
      <c r="E437" s="2"/>
      <c r="F437" s="2"/>
      <c r="G437" s="2"/>
      <c r="H437" s="2"/>
      <c r="I437" s="2"/>
      <c r="J437" s="2"/>
      <c r="K437" s="2"/>
    </row>
    <row r="438" spans="1:11">
      <c r="B438" s="2"/>
      <c r="C438" s="2"/>
      <c r="D438" s="2"/>
      <c r="E438" s="2"/>
      <c r="F438" s="2"/>
      <c r="G438" s="2"/>
      <c r="H438" s="2"/>
      <c r="I438" s="2"/>
      <c r="J438" s="2"/>
      <c r="K438" s="2"/>
    </row>
    <row r="440" spans="1:11">
      <c r="B440" s="5">
        <v>218713.5</v>
      </c>
      <c r="C440" s="6" t="s">
        <v>77</v>
      </c>
    </row>
    <row r="442" spans="1:11">
      <c r="B442" t="s">
        <v>78</v>
      </c>
    </row>
    <row r="443" spans="1:11">
      <c r="B443" s="5">
        <f>FV(3.75%/12,12*10,-1296.72,280000)</f>
        <v>-218713.50372311418</v>
      </c>
      <c r="C443" s="5" t="s">
        <v>79</v>
      </c>
    </row>
    <row r="445" spans="1:11">
      <c r="B445" s="17">
        <f>PMT(3.25%/12,15*12,-218713.5)</f>
        <v>1536.8314579115881</v>
      </c>
      <c r="C445" s="5" t="s">
        <v>81</v>
      </c>
      <c r="F445" s="6" t="s">
        <v>80</v>
      </c>
    </row>
    <row r="447" spans="1:11">
      <c r="B447" s="6" t="s">
        <v>82</v>
      </c>
    </row>
    <row r="449" spans="1:11">
      <c r="A449" s="3" t="s">
        <v>83</v>
      </c>
      <c r="B449" s="2" t="s">
        <v>84</v>
      </c>
      <c r="C449" s="2"/>
      <c r="D449" s="2"/>
      <c r="E449" s="2"/>
      <c r="F449" s="2"/>
      <c r="G449" s="2"/>
      <c r="H449" s="2"/>
      <c r="I449" s="2"/>
      <c r="J449" s="2"/>
      <c r="K449" s="2"/>
    </row>
    <row r="450" spans="1:11">
      <c r="B450" s="2"/>
      <c r="C450" s="2"/>
      <c r="D450" s="2"/>
      <c r="E450" s="2"/>
      <c r="F450" s="2"/>
      <c r="G450" s="2"/>
      <c r="H450" s="2"/>
      <c r="I450" s="2"/>
      <c r="J450" s="2"/>
      <c r="K450" s="2"/>
    </row>
    <row r="452" spans="1:11">
      <c r="B452" t="s">
        <v>85</v>
      </c>
    </row>
    <row r="453" spans="1:11">
      <c r="B453" t="s">
        <v>86</v>
      </c>
    </row>
    <row r="455" spans="1:11">
      <c r="B455">
        <f>NPER(3.75%/12,-5000,280000)</f>
        <v>61.655141574783514</v>
      </c>
      <c r="C455" t="s">
        <v>87</v>
      </c>
      <c r="F455" s="6" t="s">
        <v>88</v>
      </c>
    </row>
    <row r="457" spans="1:11">
      <c r="B457" s="5">
        <f>FV(3.75%/12,62,-5000,280000)</f>
        <v>1722.5300763257546</v>
      </c>
      <c r="C457" s="5" t="s">
        <v>89</v>
      </c>
      <c r="F457" s="6" t="s">
        <v>90</v>
      </c>
    </row>
    <row r="458" spans="1:11">
      <c r="B458" s="5">
        <f>5000-B457</f>
        <v>3277.4699236742454</v>
      </c>
      <c r="C458" t="s">
        <v>91</v>
      </c>
      <c r="F458" s="6" t="s">
        <v>92</v>
      </c>
    </row>
    <row r="460" spans="1:11">
      <c r="B460" s="18" t="s">
        <v>93</v>
      </c>
      <c r="C460" s="18"/>
      <c r="D460" s="18"/>
      <c r="E460" s="18"/>
      <c r="F460" s="18"/>
      <c r="G460" s="18"/>
      <c r="H460" s="18"/>
      <c r="I460" s="18"/>
      <c r="J460" s="18"/>
      <c r="K460" s="18"/>
    </row>
    <row r="462" spans="1:11">
      <c r="B462" t="s">
        <v>94</v>
      </c>
    </row>
    <row r="464" spans="1:11">
      <c r="B464" s="7" t="s">
        <v>64</v>
      </c>
      <c r="C464" s="7" t="s">
        <v>65</v>
      </c>
      <c r="D464" s="7" t="s">
        <v>66</v>
      </c>
      <c r="E464" s="7" t="s">
        <v>67</v>
      </c>
      <c r="F464" s="7" t="s">
        <v>68</v>
      </c>
      <c r="G464" s="7" t="s">
        <v>69</v>
      </c>
    </row>
    <row r="465" spans="2:7">
      <c r="B465" s="1">
        <v>1</v>
      </c>
      <c r="C465" s="13">
        <f>280000</f>
        <v>280000</v>
      </c>
      <c r="D465" s="13">
        <f>5000</f>
        <v>5000</v>
      </c>
      <c r="E465" s="13">
        <f>C465*3.75%/12</f>
        <v>875</v>
      </c>
      <c r="F465" s="13">
        <f>D465-E465</f>
        <v>4125</v>
      </c>
      <c r="G465" s="13">
        <f>C465-F465</f>
        <v>275875</v>
      </c>
    </row>
    <row r="466" spans="2:7">
      <c r="B466" s="1">
        <v>2</v>
      </c>
      <c r="C466" s="12">
        <f>G465</f>
        <v>275875</v>
      </c>
      <c r="D466" s="13">
        <f>5000</f>
        <v>5000</v>
      </c>
      <c r="E466" s="13">
        <f>C466*3.75%/12</f>
        <v>862.109375</v>
      </c>
      <c r="F466" s="13">
        <f>D466-E466</f>
        <v>4137.890625</v>
      </c>
      <c r="G466" s="13">
        <f>C466-F466</f>
        <v>271737.109375</v>
      </c>
    </row>
    <row r="467" spans="2:7">
      <c r="B467" s="1">
        <v>3</v>
      </c>
      <c r="C467" s="12">
        <f t="shared" ref="C467" si="30">G466</f>
        <v>271737.109375</v>
      </c>
      <c r="D467" s="13">
        <f>5000</f>
        <v>5000</v>
      </c>
      <c r="E467" s="13">
        <f t="shared" ref="E467" si="31">C467*3.75%/12</f>
        <v>849.178466796875</v>
      </c>
      <c r="F467" s="13">
        <f t="shared" ref="F467" si="32">D467-E467</f>
        <v>4150.821533203125</v>
      </c>
      <c r="G467" s="13">
        <f t="shared" ref="G467" si="33">C467-F467</f>
        <v>267586.28784179688</v>
      </c>
    </row>
    <row r="468" spans="2:7">
      <c r="B468" s="1">
        <v>4</v>
      </c>
      <c r="C468" s="12">
        <f t="shared" ref="C468:C526" si="34">G467</f>
        <v>267586.28784179688</v>
      </c>
      <c r="D468" s="13">
        <f>5000</f>
        <v>5000</v>
      </c>
      <c r="E468" s="13">
        <f t="shared" ref="E468:E526" si="35">C468*3.75%/12</f>
        <v>836.20714950561523</v>
      </c>
      <c r="F468" s="13">
        <f t="shared" ref="F468:F526" si="36">D468-E468</f>
        <v>4163.7928504943848</v>
      </c>
      <c r="G468" s="13">
        <f t="shared" ref="G468:G526" si="37">C468-F468</f>
        <v>263422.49499130249</v>
      </c>
    </row>
    <row r="469" spans="2:7">
      <c r="B469" s="1">
        <v>5</v>
      </c>
      <c r="C469" s="12">
        <f t="shared" si="34"/>
        <v>263422.49499130249</v>
      </c>
      <c r="D469" s="13">
        <f>5000</f>
        <v>5000</v>
      </c>
      <c r="E469" s="13">
        <f t="shared" si="35"/>
        <v>823.19529684782026</v>
      </c>
      <c r="F469" s="13">
        <f t="shared" si="36"/>
        <v>4176.8047031521801</v>
      </c>
      <c r="G469" s="13">
        <f t="shared" si="37"/>
        <v>259245.6902881503</v>
      </c>
    </row>
    <row r="470" spans="2:7">
      <c r="B470" s="1">
        <v>6</v>
      </c>
      <c r="C470" s="12">
        <f t="shared" si="34"/>
        <v>259245.6902881503</v>
      </c>
      <c r="D470" s="13">
        <f>5000</f>
        <v>5000</v>
      </c>
      <c r="E470" s="13">
        <f t="shared" si="35"/>
        <v>810.14278215046977</v>
      </c>
      <c r="F470" s="13">
        <f t="shared" si="36"/>
        <v>4189.8572178495306</v>
      </c>
      <c r="G470" s="13">
        <f t="shared" si="37"/>
        <v>255055.83307030078</v>
      </c>
    </row>
    <row r="471" spans="2:7">
      <c r="B471" s="1">
        <v>7</v>
      </c>
      <c r="C471" s="12">
        <f t="shared" si="34"/>
        <v>255055.83307030078</v>
      </c>
      <c r="D471" s="13">
        <f>5000</f>
        <v>5000</v>
      </c>
      <c r="E471" s="13">
        <f t="shared" si="35"/>
        <v>797.04947834468987</v>
      </c>
      <c r="F471" s="13">
        <f t="shared" si="36"/>
        <v>4202.9505216553098</v>
      </c>
      <c r="G471" s="13">
        <f t="shared" si="37"/>
        <v>250852.88254864546</v>
      </c>
    </row>
    <row r="472" spans="2:7">
      <c r="B472" s="1">
        <v>8</v>
      </c>
      <c r="C472" s="12">
        <f t="shared" si="34"/>
        <v>250852.88254864546</v>
      </c>
      <c r="D472" s="13">
        <f>5000</f>
        <v>5000</v>
      </c>
      <c r="E472" s="13">
        <f t="shared" si="35"/>
        <v>783.91525796451697</v>
      </c>
      <c r="F472" s="13">
        <f t="shared" si="36"/>
        <v>4216.084742035483</v>
      </c>
      <c r="G472" s="13">
        <f t="shared" si="37"/>
        <v>246636.79780660997</v>
      </c>
    </row>
    <row r="473" spans="2:7">
      <c r="B473" s="1">
        <v>9</v>
      </c>
      <c r="C473" s="12">
        <f t="shared" si="34"/>
        <v>246636.79780660997</v>
      </c>
      <c r="D473" s="13">
        <f>5000</f>
        <v>5000</v>
      </c>
      <c r="E473" s="13">
        <f t="shared" si="35"/>
        <v>770.73999314565617</v>
      </c>
      <c r="F473" s="13">
        <f t="shared" si="36"/>
        <v>4229.2600068543434</v>
      </c>
      <c r="G473" s="13">
        <f t="shared" si="37"/>
        <v>242407.53779975564</v>
      </c>
    </row>
    <row r="474" spans="2:7">
      <c r="B474" s="1">
        <v>10</v>
      </c>
      <c r="C474" s="12">
        <f t="shared" si="34"/>
        <v>242407.53779975564</v>
      </c>
      <c r="D474" s="13">
        <f>5000</f>
        <v>5000</v>
      </c>
      <c r="E474" s="13">
        <f t="shared" si="35"/>
        <v>757.52355562423634</v>
      </c>
      <c r="F474" s="13">
        <f t="shared" si="36"/>
        <v>4242.476444375764</v>
      </c>
      <c r="G474" s="13">
        <f t="shared" si="37"/>
        <v>238165.06135537988</v>
      </c>
    </row>
    <row r="475" spans="2:7">
      <c r="B475" s="1">
        <v>11</v>
      </c>
      <c r="C475" s="12">
        <f t="shared" si="34"/>
        <v>238165.06135537988</v>
      </c>
      <c r="D475" s="13">
        <f>5000</f>
        <v>5000</v>
      </c>
      <c r="E475" s="13">
        <f t="shared" si="35"/>
        <v>744.26581673556211</v>
      </c>
      <c r="F475" s="13">
        <f t="shared" si="36"/>
        <v>4255.7341832644379</v>
      </c>
      <c r="G475" s="13">
        <f t="shared" si="37"/>
        <v>233909.32717211545</v>
      </c>
    </row>
    <row r="476" spans="2:7">
      <c r="B476" s="1">
        <v>12</v>
      </c>
      <c r="C476" s="12">
        <f t="shared" si="34"/>
        <v>233909.32717211545</v>
      </c>
      <c r="D476" s="13">
        <f>5000</f>
        <v>5000</v>
      </c>
      <c r="E476" s="13">
        <f t="shared" si="35"/>
        <v>730.96664741286077</v>
      </c>
      <c r="F476" s="13">
        <f t="shared" si="36"/>
        <v>4269.0333525871392</v>
      </c>
      <c r="G476" s="13">
        <f t="shared" si="37"/>
        <v>229640.29381952831</v>
      </c>
    </row>
    <row r="477" spans="2:7">
      <c r="B477" s="1">
        <v>13</v>
      </c>
      <c r="C477" s="12">
        <f t="shared" si="34"/>
        <v>229640.29381952831</v>
      </c>
      <c r="D477" s="13">
        <f>5000</f>
        <v>5000</v>
      </c>
      <c r="E477" s="13">
        <f t="shared" si="35"/>
        <v>717.62591818602596</v>
      </c>
      <c r="F477" s="13">
        <f t="shared" si="36"/>
        <v>4282.374081813974</v>
      </c>
      <c r="G477" s="13">
        <f t="shared" si="37"/>
        <v>225357.91973771434</v>
      </c>
    </row>
    <row r="478" spans="2:7">
      <c r="B478" s="1">
        <v>14</v>
      </c>
      <c r="C478" s="12">
        <f t="shared" si="34"/>
        <v>225357.91973771434</v>
      </c>
      <c r="D478" s="13">
        <f>5000</f>
        <v>5000</v>
      </c>
      <c r="E478" s="13">
        <f t="shared" si="35"/>
        <v>704.24349918035739</v>
      </c>
      <c r="F478" s="13">
        <f t="shared" si="36"/>
        <v>4295.7565008196425</v>
      </c>
      <c r="G478" s="13">
        <f t="shared" si="37"/>
        <v>221062.1632368947</v>
      </c>
    </row>
    <row r="479" spans="2:7">
      <c r="B479" s="1">
        <v>15</v>
      </c>
      <c r="C479" s="12">
        <f t="shared" si="34"/>
        <v>221062.1632368947</v>
      </c>
      <c r="D479" s="13">
        <f>5000</f>
        <v>5000</v>
      </c>
      <c r="E479" s="13">
        <f t="shared" si="35"/>
        <v>690.81926011529595</v>
      </c>
      <c r="F479" s="13">
        <f t="shared" si="36"/>
        <v>4309.1807398847041</v>
      </c>
      <c r="G479" s="13">
        <f t="shared" si="37"/>
        <v>216752.98249701</v>
      </c>
    </row>
    <row r="480" spans="2:7">
      <c r="B480" s="1">
        <v>16</v>
      </c>
      <c r="C480" s="12">
        <f t="shared" si="34"/>
        <v>216752.98249701</v>
      </c>
      <c r="D480" s="13">
        <f>5000</f>
        <v>5000</v>
      </c>
      <c r="E480" s="13">
        <f t="shared" si="35"/>
        <v>677.35307030315619</v>
      </c>
      <c r="F480" s="13">
        <f t="shared" si="36"/>
        <v>4322.6469296968435</v>
      </c>
      <c r="G480" s="13">
        <f t="shared" si="37"/>
        <v>212430.33556731316</v>
      </c>
    </row>
    <row r="481" spans="2:7">
      <c r="B481" s="1">
        <v>17</v>
      </c>
      <c r="C481" s="12">
        <f t="shared" si="34"/>
        <v>212430.33556731316</v>
      </c>
      <c r="D481" s="13">
        <f>5000</f>
        <v>5000</v>
      </c>
      <c r="E481" s="13">
        <f t="shared" si="35"/>
        <v>663.84479864785362</v>
      </c>
      <c r="F481" s="13">
        <f t="shared" si="36"/>
        <v>4336.1552013521468</v>
      </c>
      <c r="G481" s="13">
        <f t="shared" si="37"/>
        <v>208094.18036596102</v>
      </c>
    </row>
    <row r="482" spans="2:7">
      <c r="B482" s="1">
        <v>18</v>
      </c>
      <c r="C482" s="12">
        <f t="shared" si="34"/>
        <v>208094.18036596102</v>
      </c>
      <c r="D482" s="13">
        <f>5000</f>
        <v>5000</v>
      </c>
      <c r="E482" s="13">
        <f t="shared" si="35"/>
        <v>650.29431364362813</v>
      </c>
      <c r="F482" s="13">
        <f t="shared" si="36"/>
        <v>4349.7056863563721</v>
      </c>
      <c r="G482" s="13">
        <f t="shared" si="37"/>
        <v>203744.47467960464</v>
      </c>
    </row>
    <row r="483" spans="2:7">
      <c r="B483" s="1">
        <v>19</v>
      </c>
      <c r="C483" s="12">
        <f t="shared" si="34"/>
        <v>203744.47467960464</v>
      </c>
      <c r="D483" s="13">
        <f>5000</f>
        <v>5000</v>
      </c>
      <c r="E483" s="13">
        <f t="shared" si="35"/>
        <v>636.70148337376452</v>
      </c>
      <c r="F483" s="13">
        <f t="shared" si="36"/>
        <v>4363.2985166262351</v>
      </c>
      <c r="G483" s="13">
        <f t="shared" si="37"/>
        <v>199381.1761629784</v>
      </c>
    </row>
    <row r="484" spans="2:7">
      <c r="B484" s="1">
        <v>20</v>
      </c>
      <c r="C484" s="12">
        <f t="shared" si="34"/>
        <v>199381.1761629784</v>
      </c>
      <c r="D484" s="13">
        <f>5000</f>
        <v>5000</v>
      </c>
      <c r="E484" s="13">
        <f t="shared" si="35"/>
        <v>623.06617550930753</v>
      </c>
      <c r="F484" s="13">
        <f t="shared" si="36"/>
        <v>4376.9338244906921</v>
      </c>
      <c r="G484" s="13">
        <f t="shared" si="37"/>
        <v>195004.2423384877</v>
      </c>
    </row>
    <row r="485" spans="2:7">
      <c r="B485" s="1">
        <v>21</v>
      </c>
      <c r="C485" s="12">
        <f t="shared" si="34"/>
        <v>195004.2423384877</v>
      </c>
      <c r="D485" s="13">
        <f>5000</f>
        <v>5000</v>
      </c>
      <c r="E485" s="13">
        <f t="shared" si="35"/>
        <v>609.3882573077741</v>
      </c>
      <c r="F485" s="13">
        <f t="shared" si="36"/>
        <v>4390.6117426922256</v>
      </c>
      <c r="G485" s="13">
        <f t="shared" si="37"/>
        <v>190613.63059579549</v>
      </c>
    </row>
    <row r="486" spans="2:7">
      <c r="B486" s="1">
        <v>22</v>
      </c>
      <c r="C486" s="12">
        <f t="shared" si="34"/>
        <v>190613.63059579549</v>
      </c>
      <c r="D486" s="13">
        <f>5000</f>
        <v>5000</v>
      </c>
      <c r="E486" s="13">
        <f t="shared" si="35"/>
        <v>595.66759561186086</v>
      </c>
      <c r="F486" s="13">
        <f t="shared" si="36"/>
        <v>4404.3324043881394</v>
      </c>
      <c r="G486" s="13">
        <f t="shared" si="37"/>
        <v>186209.29819140735</v>
      </c>
    </row>
    <row r="487" spans="2:7">
      <c r="B487" s="1">
        <v>23</v>
      </c>
      <c r="C487" s="12">
        <f t="shared" si="34"/>
        <v>186209.29819140735</v>
      </c>
      <c r="D487" s="13">
        <f>5000</f>
        <v>5000</v>
      </c>
      <c r="E487" s="13">
        <f t="shared" si="35"/>
        <v>581.90405684814789</v>
      </c>
      <c r="F487" s="13">
        <f t="shared" si="36"/>
        <v>4418.0959431518522</v>
      </c>
      <c r="G487" s="13">
        <f t="shared" si="37"/>
        <v>181791.20224825549</v>
      </c>
    </row>
    <row r="488" spans="2:7">
      <c r="B488" s="1">
        <v>24</v>
      </c>
      <c r="C488" s="12">
        <f t="shared" si="34"/>
        <v>181791.20224825549</v>
      </c>
      <c r="D488" s="13">
        <f>5000</f>
        <v>5000</v>
      </c>
      <c r="E488" s="13">
        <f t="shared" si="35"/>
        <v>568.09750702579834</v>
      </c>
      <c r="F488" s="13">
        <f t="shared" si="36"/>
        <v>4431.9024929742018</v>
      </c>
      <c r="G488" s="13">
        <f t="shared" si="37"/>
        <v>177359.29975528127</v>
      </c>
    </row>
    <row r="489" spans="2:7">
      <c r="B489" s="1">
        <v>25</v>
      </c>
      <c r="C489" s="12">
        <f t="shared" si="34"/>
        <v>177359.29975528127</v>
      </c>
      <c r="D489" s="13">
        <f>5000</f>
        <v>5000</v>
      </c>
      <c r="E489" s="13">
        <f t="shared" si="35"/>
        <v>554.247811735254</v>
      </c>
      <c r="F489" s="13">
        <f t="shared" si="36"/>
        <v>4445.7521882647461</v>
      </c>
      <c r="G489" s="13">
        <f t="shared" si="37"/>
        <v>172913.54756701653</v>
      </c>
    </row>
    <row r="490" spans="2:7">
      <c r="B490" s="1">
        <v>26</v>
      </c>
      <c r="C490" s="12">
        <f t="shared" si="34"/>
        <v>172913.54756701653</v>
      </c>
      <c r="D490" s="13">
        <f>5000</f>
        <v>5000</v>
      </c>
      <c r="E490" s="13">
        <f t="shared" si="35"/>
        <v>540.35483614692669</v>
      </c>
      <c r="F490" s="13">
        <f t="shared" si="36"/>
        <v>4459.6451638530734</v>
      </c>
      <c r="G490" s="13">
        <f t="shared" si="37"/>
        <v>168453.90240316346</v>
      </c>
    </row>
    <row r="491" spans="2:7">
      <c r="B491" s="1">
        <v>27</v>
      </c>
      <c r="C491" s="12">
        <f t="shared" si="34"/>
        <v>168453.90240316346</v>
      </c>
      <c r="D491" s="13">
        <f>5000</f>
        <v>5000</v>
      </c>
      <c r="E491" s="13">
        <f t="shared" si="35"/>
        <v>526.41844500988577</v>
      </c>
      <c r="F491" s="13">
        <f t="shared" si="36"/>
        <v>4473.5815549901145</v>
      </c>
      <c r="G491" s="13">
        <f t="shared" si="37"/>
        <v>163980.32084817335</v>
      </c>
    </row>
    <row r="492" spans="2:7">
      <c r="B492" s="1">
        <v>28</v>
      </c>
      <c r="C492" s="12">
        <f t="shared" si="34"/>
        <v>163980.32084817335</v>
      </c>
      <c r="D492" s="13">
        <f>5000</f>
        <v>5000</v>
      </c>
      <c r="E492" s="13">
        <f t="shared" si="35"/>
        <v>512.43850265054164</v>
      </c>
      <c r="F492" s="13">
        <f t="shared" si="36"/>
        <v>4487.5614973494585</v>
      </c>
      <c r="G492" s="13">
        <f t="shared" si="37"/>
        <v>159492.75935082388</v>
      </c>
    </row>
    <row r="493" spans="2:7">
      <c r="B493" s="1">
        <v>29</v>
      </c>
      <c r="C493" s="12">
        <f t="shared" si="34"/>
        <v>159492.75935082388</v>
      </c>
      <c r="D493" s="13">
        <f>5000</f>
        <v>5000</v>
      </c>
      <c r="E493" s="13">
        <f t="shared" si="35"/>
        <v>498.41487297132466</v>
      </c>
      <c r="F493" s="13">
        <f t="shared" si="36"/>
        <v>4501.5851270286757</v>
      </c>
      <c r="G493" s="13">
        <f t="shared" si="37"/>
        <v>154991.17422379521</v>
      </c>
    </row>
    <row r="494" spans="2:7">
      <c r="B494" s="1">
        <v>30</v>
      </c>
      <c r="C494" s="12">
        <f t="shared" si="34"/>
        <v>154991.17422379521</v>
      </c>
      <c r="D494" s="13">
        <f>5000</f>
        <v>5000</v>
      </c>
      <c r="E494" s="13">
        <f t="shared" si="35"/>
        <v>484.34741944936007</v>
      </c>
      <c r="F494" s="13">
        <f t="shared" si="36"/>
        <v>4515.6525805506399</v>
      </c>
      <c r="G494" s="13">
        <f t="shared" si="37"/>
        <v>150475.52164324457</v>
      </c>
    </row>
    <row r="495" spans="2:7">
      <c r="B495" s="1">
        <v>31</v>
      </c>
      <c r="C495" s="12">
        <f t="shared" si="34"/>
        <v>150475.52164324457</v>
      </c>
      <c r="D495" s="13">
        <f>5000</f>
        <v>5000</v>
      </c>
      <c r="E495" s="13">
        <f t="shared" si="35"/>
        <v>470.23600513513929</v>
      </c>
      <c r="F495" s="13">
        <f t="shared" si="36"/>
        <v>4529.7639948648612</v>
      </c>
      <c r="G495" s="13">
        <f t="shared" si="37"/>
        <v>145945.75764837972</v>
      </c>
    </row>
    <row r="496" spans="2:7">
      <c r="B496" s="1">
        <v>32</v>
      </c>
      <c r="C496" s="12">
        <f t="shared" si="34"/>
        <v>145945.75764837972</v>
      </c>
      <c r="D496" s="13">
        <f>5000</f>
        <v>5000</v>
      </c>
      <c r="E496" s="13">
        <f t="shared" si="35"/>
        <v>456.0804926511866</v>
      </c>
      <c r="F496" s="13">
        <f t="shared" si="36"/>
        <v>4543.9195073488136</v>
      </c>
      <c r="G496" s="13">
        <f t="shared" si="37"/>
        <v>141401.83814103089</v>
      </c>
    </row>
    <row r="497" spans="2:7">
      <c r="B497" s="1">
        <v>33</v>
      </c>
      <c r="C497" s="12">
        <f t="shared" si="34"/>
        <v>141401.83814103089</v>
      </c>
      <c r="D497" s="13">
        <f>5000</f>
        <v>5000</v>
      </c>
      <c r="E497" s="13">
        <f t="shared" si="35"/>
        <v>441.88074419072154</v>
      </c>
      <c r="F497" s="13">
        <f t="shared" si="36"/>
        <v>4558.1192558092789</v>
      </c>
      <c r="G497" s="13">
        <f t="shared" si="37"/>
        <v>136843.71888522161</v>
      </c>
    </row>
    <row r="498" spans="2:7">
      <c r="B498" s="1">
        <v>34</v>
      </c>
      <c r="C498" s="12">
        <f t="shared" si="34"/>
        <v>136843.71888522161</v>
      </c>
      <c r="D498" s="13">
        <f>5000</f>
        <v>5000</v>
      </c>
      <c r="E498" s="13">
        <f t="shared" si="35"/>
        <v>427.63662151631752</v>
      </c>
      <c r="F498" s="13">
        <f t="shared" si="36"/>
        <v>4572.363378483682</v>
      </c>
      <c r="G498" s="13">
        <f t="shared" si="37"/>
        <v>132271.35550673792</v>
      </c>
    </row>
    <row r="499" spans="2:7">
      <c r="B499" s="1">
        <v>35</v>
      </c>
      <c r="C499" s="12">
        <f t="shared" si="34"/>
        <v>132271.35550673792</v>
      </c>
      <c r="D499" s="13">
        <f>5000</f>
        <v>5000</v>
      </c>
      <c r="E499" s="13">
        <f t="shared" si="35"/>
        <v>413.34798595855597</v>
      </c>
      <c r="F499" s="13">
        <f t="shared" si="36"/>
        <v>4586.6520140414441</v>
      </c>
      <c r="G499" s="13">
        <f t="shared" si="37"/>
        <v>127684.70349269647</v>
      </c>
    </row>
    <row r="500" spans="2:7">
      <c r="B500" s="1">
        <v>36</v>
      </c>
      <c r="C500" s="12">
        <f t="shared" si="34"/>
        <v>127684.70349269647</v>
      </c>
      <c r="D500" s="13">
        <f>5000</f>
        <v>5000</v>
      </c>
      <c r="E500" s="13">
        <f t="shared" si="35"/>
        <v>399.0146984146765</v>
      </c>
      <c r="F500" s="13">
        <f t="shared" si="36"/>
        <v>4600.9853015853232</v>
      </c>
      <c r="G500" s="13">
        <f t="shared" si="37"/>
        <v>123083.71819111114</v>
      </c>
    </row>
    <row r="501" spans="2:7">
      <c r="B501" s="1">
        <v>37</v>
      </c>
      <c r="C501" s="12">
        <f t="shared" si="34"/>
        <v>123083.71819111114</v>
      </c>
      <c r="D501" s="13">
        <f>5000</f>
        <v>5000</v>
      </c>
      <c r="E501" s="13">
        <f t="shared" si="35"/>
        <v>384.63661934722228</v>
      </c>
      <c r="F501" s="13">
        <f t="shared" si="36"/>
        <v>4615.3633806527778</v>
      </c>
      <c r="G501" s="13">
        <f t="shared" si="37"/>
        <v>118468.35481045836</v>
      </c>
    </row>
    <row r="502" spans="2:7">
      <c r="B502" s="1">
        <v>38</v>
      </c>
      <c r="C502" s="12">
        <f t="shared" si="34"/>
        <v>118468.35481045836</v>
      </c>
      <c r="D502" s="13">
        <f>5000</f>
        <v>5000</v>
      </c>
      <c r="E502" s="13">
        <f t="shared" si="35"/>
        <v>370.21360878268234</v>
      </c>
      <c r="F502" s="13">
        <f t="shared" si="36"/>
        <v>4629.7863912173179</v>
      </c>
      <c r="G502" s="13">
        <f t="shared" si="37"/>
        <v>113838.56841924104</v>
      </c>
    </row>
    <row r="503" spans="2:7">
      <c r="B503" s="1">
        <v>39</v>
      </c>
      <c r="C503" s="12">
        <f t="shared" si="34"/>
        <v>113838.56841924104</v>
      </c>
      <c r="D503" s="13">
        <f>5000</f>
        <v>5000</v>
      </c>
      <c r="E503" s="13">
        <f t="shared" si="35"/>
        <v>355.74552631012824</v>
      </c>
      <c r="F503" s="13">
        <f t="shared" si="36"/>
        <v>4644.2544736898717</v>
      </c>
      <c r="G503" s="13">
        <f t="shared" si="37"/>
        <v>109194.31394555117</v>
      </c>
    </row>
    <row r="504" spans="2:7">
      <c r="B504" s="1">
        <v>40</v>
      </c>
      <c r="C504" s="12">
        <f t="shared" si="34"/>
        <v>109194.31394555117</v>
      </c>
      <c r="D504" s="13">
        <f>5000</f>
        <v>5000</v>
      </c>
      <c r="E504" s="13">
        <f t="shared" si="35"/>
        <v>341.23223107984739</v>
      </c>
      <c r="F504" s="13">
        <f t="shared" si="36"/>
        <v>4658.7677689201528</v>
      </c>
      <c r="G504" s="13">
        <f t="shared" si="37"/>
        <v>104535.54617663102</v>
      </c>
    </row>
    <row r="505" spans="2:7">
      <c r="B505" s="1">
        <v>41</v>
      </c>
      <c r="C505" s="12">
        <f t="shared" si="34"/>
        <v>104535.54617663102</v>
      </c>
      <c r="D505" s="13">
        <f>5000</f>
        <v>5000</v>
      </c>
      <c r="E505" s="13">
        <f t="shared" si="35"/>
        <v>326.67358180197192</v>
      </c>
      <c r="F505" s="13">
        <f t="shared" si="36"/>
        <v>4673.3264181980285</v>
      </c>
      <c r="G505" s="13">
        <f t="shared" si="37"/>
        <v>99862.219758432984</v>
      </c>
    </row>
    <row r="506" spans="2:7">
      <c r="B506" s="1">
        <v>42</v>
      </c>
      <c r="C506" s="12">
        <f t="shared" si="34"/>
        <v>99862.219758432984</v>
      </c>
      <c r="D506" s="13">
        <f>5000</f>
        <v>5000</v>
      </c>
      <c r="E506" s="13">
        <f t="shared" si="35"/>
        <v>312.06943674510308</v>
      </c>
      <c r="F506" s="13">
        <f t="shared" si="36"/>
        <v>4687.9305632548967</v>
      </c>
      <c r="G506" s="13">
        <f t="shared" si="37"/>
        <v>95174.289195178091</v>
      </c>
    </row>
    <row r="507" spans="2:7">
      <c r="B507" s="1">
        <v>43</v>
      </c>
      <c r="C507" s="12">
        <f t="shared" si="34"/>
        <v>95174.289195178091</v>
      </c>
      <c r="D507" s="13">
        <f>5000</f>
        <v>5000</v>
      </c>
      <c r="E507" s="13">
        <f t="shared" si="35"/>
        <v>297.4196537349315</v>
      </c>
      <c r="F507" s="13">
        <f t="shared" si="36"/>
        <v>4702.5803462650683</v>
      </c>
      <c r="G507" s="13">
        <f t="shared" si="37"/>
        <v>90471.708848913026</v>
      </c>
    </row>
    <row r="508" spans="2:7">
      <c r="B508" s="1">
        <v>44</v>
      </c>
      <c r="C508" s="12">
        <f t="shared" si="34"/>
        <v>90471.708848913026</v>
      </c>
      <c r="D508" s="13">
        <f>5000</f>
        <v>5000</v>
      </c>
      <c r="E508" s="13">
        <f t="shared" si="35"/>
        <v>282.72409015285319</v>
      </c>
      <c r="F508" s="13">
        <f t="shared" si="36"/>
        <v>4717.275909847147</v>
      </c>
      <c r="G508" s="13">
        <f t="shared" si="37"/>
        <v>85754.432939065882</v>
      </c>
    </row>
    <row r="509" spans="2:7">
      <c r="B509" s="1">
        <v>45</v>
      </c>
      <c r="C509" s="12">
        <f t="shared" si="34"/>
        <v>85754.432939065882</v>
      </c>
      <c r="D509" s="13">
        <f>5000</f>
        <v>5000</v>
      </c>
      <c r="E509" s="13">
        <f t="shared" si="35"/>
        <v>267.98260293458088</v>
      </c>
      <c r="F509" s="13">
        <f t="shared" si="36"/>
        <v>4732.0173970654196</v>
      </c>
      <c r="G509" s="13">
        <f t="shared" si="37"/>
        <v>81022.415542000468</v>
      </c>
    </row>
    <row r="510" spans="2:7">
      <c r="B510" s="1">
        <v>46</v>
      </c>
      <c r="C510" s="12">
        <f t="shared" si="34"/>
        <v>81022.415542000468</v>
      </c>
      <c r="D510" s="13">
        <f>5000</f>
        <v>5000</v>
      </c>
      <c r="E510" s="13">
        <f t="shared" si="35"/>
        <v>253.19504856875145</v>
      </c>
      <c r="F510" s="13">
        <f t="shared" si="36"/>
        <v>4746.8049514312488</v>
      </c>
      <c r="G510" s="13">
        <f t="shared" si="37"/>
        <v>76275.610590569224</v>
      </c>
    </row>
    <row r="511" spans="2:7">
      <c r="B511" s="1">
        <v>47</v>
      </c>
      <c r="C511" s="12">
        <f t="shared" si="34"/>
        <v>76275.610590569224</v>
      </c>
      <c r="D511" s="13">
        <f>5000</f>
        <v>5000</v>
      </c>
      <c r="E511" s="13">
        <f t="shared" si="35"/>
        <v>238.36128309552882</v>
      </c>
      <c r="F511" s="13">
        <f t="shared" si="36"/>
        <v>4761.638716904471</v>
      </c>
      <c r="G511" s="13">
        <f t="shared" si="37"/>
        <v>71513.971873664748</v>
      </c>
    </row>
    <row r="512" spans="2:7">
      <c r="B512" s="1">
        <v>48</v>
      </c>
      <c r="C512" s="12">
        <f t="shared" si="34"/>
        <v>71513.971873664748</v>
      </c>
      <c r="D512" s="13">
        <f>5000</f>
        <v>5000</v>
      </c>
      <c r="E512" s="13">
        <f t="shared" si="35"/>
        <v>223.48116210520232</v>
      </c>
      <c r="F512" s="13">
        <f t="shared" si="36"/>
        <v>4776.5188378947978</v>
      </c>
      <c r="G512" s="13">
        <f t="shared" si="37"/>
        <v>66737.453035769955</v>
      </c>
    </row>
    <row r="513" spans="2:9">
      <c r="B513" s="1">
        <v>49</v>
      </c>
      <c r="C513" s="12">
        <f t="shared" si="34"/>
        <v>66737.453035769955</v>
      </c>
      <c r="D513" s="13">
        <f>5000</f>
        <v>5000</v>
      </c>
      <c r="E513" s="13">
        <f t="shared" si="35"/>
        <v>208.55454073678109</v>
      </c>
      <c r="F513" s="13">
        <f t="shared" si="36"/>
        <v>4791.4454592632192</v>
      </c>
      <c r="G513" s="13">
        <f t="shared" si="37"/>
        <v>61946.007576506738</v>
      </c>
    </row>
    <row r="514" spans="2:9">
      <c r="B514" s="1">
        <v>50</v>
      </c>
      <c r="C514" s="12">
        <f t="shared" si="34"/>
        <v>61946.007576506738</v>
      </c>
      <c r="D514" s="13">
        <f>5000</f>
        <v>5000</v>
      </c>
      <c r="E514" s="13">
        <f t="shared" si="35"/>
        <v>193.58127367658355</v>
      </c>
      <c r="F514" s="13">
        <f t="shared" si="36"/>
        <v>4806.4187263234162</v>
      </c>
      <c r="G514" s="13">
        <f t="shared" si="37"/>
        <v>57139.588850183325</v>
      </c>
    </row>
    <row r="515" spans="2:9">
      <c r="B515" s="1">
        <v>51</v>
      </c>
      <c r="C515" s="12">
        <f t="shared" si="34"/>
        <v>57139.588850183325</v>
      </c>
      <c r="D515" s="13">
        <f>5000</f>
        <v>5000</v>
      </c>
      <c r="E515" s="13">
        <f t="shared" si="35"/>
        <v>178.56121515682287</v>
      </c>
      <c r="F515" s="13">
        <f t="shared" si="36"/>
        <v>4821.438784843177</v>
      </c>
      <c r="G515" s="13">
        <f t="shared" si="37"/>
        <v>52318.150065340145</v>
      </c>
    </row>
    <row r="516" spans="2:9">
      <c r="B516" s="1">
        <v>52</v>
      </c>
      <c r="C516" s="12">
        <f t="shared" si="34"/>
        <v>52318.150065340145</v>
      </c>
      <c r="D516" s="13">
        <f>5000</f>
        <v>5000</v>
      </c>
      <c r="E516" s="13">
        <f t="shared" si="35"/>
        <v>163.49421895418794</v>
      </c>
      <c r="F516" s="13">
        <f t="shared" si="36"/>
        <v>4836.505781045812</v>
      </c>
      <c r="G516" s="13">
        <f t="shared" si="37"/>
        <v>47481.644284294336</v>
      </c>
    </row>
    <row r="517" spans="2:9">
      <c r="B517" s="1">
        <v>53</v>
      </c>
      <c r="C517" s="12">
        <f t="shared" si="34"/>
        <v>47481.644284294336</v>
      </c>
      <c r="D517" s="13">
        <f>5000</f>
        <v>5000</v>
      </c>
      <c r="E517" s="13">
        <f t="shared" si="35"/>
        <v>148.38013838841979</v>
      </c>
      <c r="F517" s="13">
        <f t="shared" si="36"/>
        <v>4851.6198616115798</v>
      </c>
      <c r="G517" s="13">
        <f t="shared" si="37"/>
        <v>42630.024422682756</v>
      </c>
    </row>
    <row r="518" spans="2:9">
      <c r="B518" s="1">
        <v>54</v>
      </c>
      <c r="C518" s="12">
        <f t="shared" si="34"/>
        <v>42630.024422682756</v>
      </c>
      <c r="D518" s="13">
        <f>5000</f>
        <v>5000</v>
      </c>
      <c r="E518" s="13">
        <f t="shared" si="35"/>
        <v>133.21882632088361</v>
      </c>
      <c r="F518" s="13">
        <f t="shared" si="36"/>
        <v>4866.7811736791164</v>
      </c>
      <c r="G518" s="13">
        <f t="shared" si="37"/>
        <v>37763.243249003637</v>
      </c>
    </row>
    <row r="519" spans="2:9">
      <c r="B519" s="1">
        <v>55</v>
      </c>
      <c r="C519" s="12">
        <f t="shared" si="34"/>
        <v>37763.243249003637</v>
      </c>
      <c r="D519" s="13">
        <f>5000</f>
        <v>5000</v>
      </c>
      <c r="E519" s="13">
        <f t="shared" si="35"/>
        <v>118.01013515313637</v>
      </c>
      <c r="F519" s="13">
        <f t="shared" si="36"/>
        <v>4881.9898648468634</v>
      </c>
      <c r="G519" s="13">
        <f t="shared" si="37"/>
        <v>32881.253384156771</v>
      </c>
    </row>
    <row r="520" spans="2:9">
      <c r="B520" s="1">
        <v>56</v>
      </c>
      <c r="C520" s="12">
        <f t="shared" si="34"/>
        <v>32881.253384156771</v>
      </c>
      <c r="D520" s="13">
        <f>5000</f>
        <v>5000</v>
      </c>
      <c r="E520" s="13">
        <f t="shared" si="35"/>
        <v>102.75391682548991</v>
      </c>
      <c r="F520" s="13">
        <f t="shared" si="36"/>
        <v>4897.2460831745102</v>
      </c>
      <c r="G520" s="13">
        <f t="shared" si="37"/>
        <v>27984.007300982259</v>
      </c>
    </row>
    <row r="521" spans="2:9">
      <c r="B521" s="1">
        <v>57</v>
      </c>
      <c r="C521" s="12">
        <f t="shared" si="34"/>
        <v>27984.007300982259</v>
      </c>
      <c r="D521" s="13">
        <f>5000</f>
        <v>5000</v>
      </c>
      <c r="E521" s="13">
        <f t="shared" si="35"/>
        <v>87.450022815569568</v>
      </c>
      <c r="F521" s="13">
        <f t="shared" si="36"/>
        <v>4912.5499771844306</v>
      </c>
      <c r="G521" s="13">
        <f t="shared" si="37"/>
        <v>23071.457323797829</v>
      </c>
    </row>
    <row r="522" spans="2:9">
      <c r="B522" s="1">
        <v>58</v>
      </c>
      <c r="C522" s="12">
        <f t="shared" si="34"/>
        <v>23071.457323797829</v>
      </c>
      <c r="D522" s="13">
        <f>5000</f>
        <v>5000</v>
      </c>
      <c r="E522" s="13">
        <f t="shared" si="35"/>
        <v>72.098304136868208</v>
      </c>
      <c r="F522" s="13">
        <f t="shared" si="36"/>
        <v>4927.9016958631319</v>
      </c>
      <c r="G522" s="13">
        <f t="shared" si="37"/>
        <v>18143.555627934697</v>
      </c>
    </row>
    <row r="523" spans="2:9">
      <c r="B523" s="1">
        <v>59</v>
      </c>
      <c r="C523" s="12">
        <f t="shared" si="34"/>
        <v>18143.555627934697</v>
      </c>
      <c r="D523" s="13">
        <f>5000</f>
        <v>5000</v>
      </c>
      <c r="E523" s="13">
        <f t="shared" si="35"/>
        <v>56.698611337295922</v>
      </c>
      <c r="F523" s="13">
        <f t="shared" si="36"/>
        <v>4943.3013886627041</v>
      </c>
      <c r="G523" s="13">
        <f t="shared" si="37"/>
        <v>13200.254239271992</v>
      </c>
    </row>
    <row r="524" spans="2:9">
      <c r="B524" s="1">
        <v>60</v>
      </c>
      <c r="C524" s="12">
        <f t="shared" si="34"/>
        <v>13200.254239271992</v>
      </c>
      <c r="D524" s="13">
        <f>5000</f>
        <v>5000</v>
      </c>
      <c r="E524" s="13">
        <f t="shared" si="35"/>
        <v>41.250794497724975</v>
      </c>
      <c r="F524" s="13">
        <f t="shared" si="36"/>
        <v>4958.7492055022749</v>
      </c>
      <c r="G524" s="13">
        <f t="shared" si="37"/>
        <v>8241.5050337697176</v>
      </c>
    </row>
    <row r="525" spans="2:9">
      <c r="B525" s="1">
        <v>61</v>
      </c>
      <c r="C525" s="12">
        <f t="shared" si="34"/>
        <v>8241.5050337697176</v>
      </c>
      <c r="D525" s="13">
        <f>5000</f>
        <v>5000</v>
      </c>
      <c r="E525" s="13">
        <f t="shared" si="35"/>
        <v>25.754703230530367</v>
      </c>
      <c r="F525" s="13">
        <f t="shared" si="36"/>
        <v>4974.2452967694699</v>
      </c>
      <c r="G525" s="13">
        <f t="shared" si="37"/>
        <v>3267.2597370002477</v>
      </c>
    </row>
    <row r="526" spans="2:9">
      <c r="B526" s="14">
        <v>62</v>
      </c>
      <c r="C526" s="12">
        <f t="shared" si="34"/>
        <v>3267.2597370002477</v>
      </c>
      <c r="D526" s="13">
        <f>5000</f>
        <v>5000</v>
      </c>
      <c r="E526" s="13">
        <f t="shared" si="35"/>
        <v>10.210186678125774</v>
      </c>
      <c r="F526" s="13">
        <f t="shared" si="36"/>
        <v>4989.7898133218741</v>
      </c>
      <c r="G526" s="13">
        <f t="shared" si="37"/>
        <v>-1722.5300763216264</v>
      </c>
      <c r="H526" s="6" t="s">
        <v>90</v>
      </c>
    </row>
    <row r="527" spans="2:9">
      <c r="H527" s="15">
        <f>5000+G526</f>
        <v>3277.4699236783736</v>
      </c>
      <c r="I527" s="6" t="s">
        <v>92</v>
      </c>
    </row>
  </sheetData>
  <mergeCells count="17">
    <mergeCell ref="B68:K69"/>
    <mergeCell ref="B437:K438"/>
    <mergeCell ref="B449:K450"/>
    <mergeCell ref="B460:K460"/>
    <mergeCell ref="A1:C1"/>
    <mergeCell ref="B28:E28"/>
    <mergeCell ref="B35:H35"/>
    <mergeCell ref="B43:K44"/>
    <mergeCell ref="B46:E46"/>
    <mergeCell ref="B50:E50"/>
    <mergeCell ref="B59:K61"/>
    <mergeCell ref="B3:K6"/>
    <mergeCell ref="B11:K12"/>
    <mergeCell ref="B14:K14"/>
    <mergeCell ref="B18:K18"/>
    <mergeCell ref="G21:K22"/>
    <mergeCell ref="B24:K26"/>
  </mergeCell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Workshop #2 Answer Key</vt:lpstr>
    </vt:vector>
  </TitlesOfParts>
  <Company>Appalachian State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Name</dc:creator>
  <cp:lastModifiedBy>Name</cp:lastModifiedBy>
  <dcterms:created xsi:type="dcterms:W3CDTF">2015-07-06T19:27:08Z</dcterms:created>
  <dcterms:modified xsi:type="dcterms:W3CDTF">2015-07-06T20:41:20Z</dcterms:modified>
</cp:coreProperties>
</file>